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IDS\"/>
    </mc:Choice>
  </mc:AlternateContent>
  <bookViews>
    <workbookView xWindow="0" yWindow="0" windowWidth="23040" windowHeight="9684"/>
  </bookViews>
  <sheets>
    <sheet name="MSBG Milk Bid Zone 1" sheetId="1" r:id="rId1"/>
    <sheet name="MSBG Milk Bid Zone 2" sheetId="2" r:id="rId2"/>
    <sheet name="MSBG Milk Bid Zone 3" sheetId="3" r:id="rId3"/>
    <sheet name="MSBG Milk Bid Zone 4" sheetId="4" r:id="rId4"/>
  </sheets>
  <definedNames>
    <definedName name="_xlnm.Print_Area" localSheetId="0">'MSBG Milk Bid Zone 1'!$A$1:$P$33</definedName>
    <definedName name="_xlnm.Print_Area" localSheetId="1">'MSBG Milk Bid Zone 2'!$A$1:$P$33</definedName>
    <definedName name="_xlnm.Print_Area" localSheetId="2">'MSBG Milk Bid Zone 3'!$A$1:$P$33</definedName>
    <definedName name="_xlnm.Print_Area" localSheetId="3">'MSBG Milk Bid Zone 4'!$A$1:$P$33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4" l="1"/>
  <c r="F31" i="4"/>
  <c r="F30" i="4"/>
  <c r="F29" i="4"/>
  <c r="F28" i="4"/>
  <c r="F27" i="4"/>
  <c r="F26" i="4"/>
  <c r="F25" i="4"/>
  <c r="F24" i="4"/>
  <c r="F23" i="4"/>
  <c r="F22" i="4"/>
  <c r="P21" i="4"/>
  <c r="F21" i="4"/>
  <c r="P20" i="4"/>
  <c r="F20" i="4"/>
  <c r="P19" i="4"/>
  <c r="F19" i="4"/>
  <c r="K15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F6" i="4"/>
  <c r="I5" i="4"/>
  <c r="F5" i="4"/>
  <c r="I4" i="4"/>
  <c r="F4" i="4"/>
  <c r="I15" i="4" l="1"/>
  <c r="J14" i="4"/>
  <c r="J7" i="4"/>
  <c r="J4" i="4"/>
  <c r="J6" i="4"/>
  <c r="P22" i="4"/>
  <c r="P27" i="4" s="1"/>
  <c r="J12" i="4"/>
  <c r="J11" i="4"/>
  <c r="F33" i="4"/>
  <c r="P26" i="4" s="1"/>
  <c r="J5" i="4"/>
  <c r="J8" i="4"/>
  <c r="F15" i="4"/>
  <c r="J9" i="4"/>
  <c r="J13" i="4"/>
  <c r="J10" i="4"/>
  <c r="F32" i="3"/>
  <c r="F31" i="3"/>
  <c r="F30" i="3"/>
  <c r="F29" i="3"/>
  <c r="F28" i="3"/>
  <c r="F27" i="3"/>
  <c r="F26" i="3"/>
  <c r="F25" i="3"/>
  <c r="F24" i="3"/>
  <c r="F23" i="3"/>
  <c r="F22" i="3"/>
  <c r="P21" i="3"/>
  <c r="F21" i="3"/>
  <c r="P20" i="3"/>
  <c r="F20" i="3"/>
  <c r="P19" i="3"/>
  <c r="F19" i="3"/>
  <c r="K15" i="3"/>
  <c r="I14" i="3"/>
  <c r="F14" i="3"/>
  <c r="I13" i="3"/>
  <c r="F13" i="3"/>
  <c r="I12" i="3"/>
  <c r="F12" i="3"/>
  <c r="I11" i="3"/>
  <c r="F11" i="3"/>
  <c r="I10" i="3"/>
  <c r="F10" i="3"/>
  <c r="I9" i="3"/>
  <c r="F9" i="3"/>
  <c r="I8" i="3"/>
  <c r="F8" i="3"/>
  <c r="I7" i="3"/>
  <c r="F7" i="3"/>
  <c r="I6" i="3"/>
  <c r="F6" i="3"/>
  <c r="I5" i="3"/>
  <c r="F5" i="3"/>
  <c r="I4" i="3"/>
  <c r="F4" i="3"/>
  <c r="F32" i="2"/>
  <c r="F31" i="2"/>
  <c r="F30" i="2"/>
  <c r="F29" i="2"/>
  <c r="F28" i="2"/>
  <c r="F27" i="2"/>
  <c r="F26" i="2"/>
  <c r="F25" i="2"/>
  <c r="F24" i="2"/>
  <c r="F23" i="2"/>
  <c r="F22" i="2"/>
  <c r="P21" i="2"/>
  <c r="F21" i="2"/>
  <c r="P20" i="2"/>
  <c r="F20" i="2"/>
  <c r="P19" i="2"/>
  <c r="F19" i="2"/>
  <c r="K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I6" i="2"/>
  <c r="F6" i="2"/>
  <c r="I5" i="2"/>
  <c r="F5" i="2"/>
  <c r="I4" i="2"/>
  <c r="F4" i="2"/>
  <c r="J15" i="4" l="1"/>
  <c r="P25" i="4" s="1"/>
  <c r="N29" i="4" s="1"/>
  <c r="J12" i="3"/>
  <c r="J11" i="2"/>
  <c r="P22" i="2"/>
  <c r="P27" i="2" s="1"/>
  <c r="P22" i="3"/>
  <c r="P27" i="3" s="1"/>
  <c r="F33" i="3"/>
  <c r="P26" i="3" s="1"/>
  <c r="J8" i="3"/>
  <c r="J9" i="3"/>
  <c r="J11" i="3"/>
  <c r="J14" i="3"/>
  <c r="J9" i="2"/>
  <c r="J14" i="2"/>
  <c r="J8" i="2"/>
  <c r="I15" i="2"/>
  <c r="J6" i="3"/>
  <c r="J7" i="3"/>
  <c r="J13" i="3"/>
  <c r="F15" i="3"/>
  <c r="J5" i="3"/>
  <c r="J10" i="3"/>
  <c r="J10" i="2"/>
  <c r="J12" i="2"/>
  <c r="J5" i="2"/>
  <c r="J7" i="2"/>
  <c r="F33" i="2"/>
  <c r="P26" i="2" s="1"/>
  <c r="J6" i="2"/>
  <c r="J13" i="2"/>
  <c r="F15" i="2"/>
  <c r="J4" i="3"/>
  <c r="I15" i="3"/>
  <c r="J4" i="2"/>
  <c r="J15" i="2" l="1"/>
  <c r="P25" i="2" s="1"/>
  <c r="N29" i="2" s="1"/>
  <c r="J15" i="3"/>
  <c r="P25" i="3" s="1"/>
  <c r="N29" i="3" s="1"/>
  <c r="P21" i="1"/>
  <c r="P20" i="1"/>
  <c r="P19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I14" i="1"/>
  <c r="I13" i="1"/>
  <c r="I12" i="1"/>
  <c r="I11" i="1"/>
  <c r="I10" i="1"/>
  <c r="I9" i="1"/>
  <c r="I8" i="1"/>
  <c r="I7" i="1"/>
  <c r="I6" i="1"/>
  <c r="I5" i="1"/>
  <c r="I4" i="1"/>
  <c r="F14" i="1"/>
  <c r="F13" i="1"/>
  <c r="F12" i="1"/>
  <c r="F11" i="1"/>
  <c r="F10" i="1"/>
  <c r="F9" i="1"/>
  <c r="F8" i="1"/>
  <c r="F7" i="1"/>
  <c r="F6" i="1"/>
  <c r="F5" i="1"/>
  <c r="F4" i="1"/>
  <c r="K15" i="1"/>
  <c r="P22" i="1" l="1"/>
  <c r="P27" i="1" s="1"/>
  <c r="F33" i="1"/>
  <c r="P26" i="1" s="1"/>
  <c r="J9" i="1"/>
  <c r="J11" i="1"/>
  <c r="J7" i="1"/>
  <c r="J10" i="1"/>
  <c r="J12" i="1"/>
  <c r="J6" i="1"/>
  <c r="J14" i="1"/>
  <c r="J8" i="1"/>
  <c r="J13" i="1"/>
  <c r="J5" i="1"/>
  <c r="F15" i="1"/>
  <c r="I15" i="1"/>
  <c r="J4" i="1"/>
  <c r="J15" i="1" l="1"/>
  <c r="P25" i="1" s="1"/>
  <c r="N29" i="1" s="1"/>
</calcChain>
</file>

<file path=xl/sharedStrings.xml><?xml version="1.0" encoding="utf-8"?>
<sst xmlns="http://schemas.openxmlformats.org/spreadsheetml/2006/main" count="538" uniqueCount="92">
  <si>
    <t>Line</t>
  </si>
  <si>
    <t>Item</t>
  </si>
  <si>
    <t>Projected Usage</t>
  </si>
  <si>
    <t>Brand</t>
  </si>
  <si>
    <t>Domestic Product</t>
  </si>
  <si>
    <t>Extension</t>
  </si>
  <si>
    <t>Unit</t>
  </si>
  <si>
    <t>Section 2 - Other Dairy Firm Pricing</t>
  </si>
  <si>
    <t>Section 1 Milk - Firm and Fluctuating Pricing</t>
  </si>
  <si>
    <t>each</t>
  </si>
  <si>
    <t>Milk, 1% Lowfat, White, Gallons</t>
  </si>
  <si>
    <t>gallon</t>
  </si>
  <si>
    <t>Milk, 1% Lowfat, Chocolate, Gallons</t>
  </si>
  <si>
    <t>Milk, Whole, Gallons</t>
  </si>
  <si>
    <t>case of 24/4oz</t>
  </si>
  <si>
    <t>case of 12/6oz</t>
  </si>
  <si>
    <t>Cheese, Cream Cheese Lite, 1oz, 100 count</t>
  </si>
  <si>
    <t>case of 100/1oz</t>
  </si>
  <si>
    <t>Cream, Half/Half Creamers, 3/8oz, 400 count</t>
  </si>
  <si>
    <t>case of 400/.375oz</t>
  </si>
  <si>
    <t>Cream, Heavy Cream, 1 qt</t>
  </si>
  <si>
    <t>quart</t>
  </si>
  <si>
    <t>Cream, Light Cream, 1 qt</t>
  </si>
  <si>
    <t>Cheese, Feta, 8lb Bucket</t>
  </si>
  <si>
    <t>Section 3 - Milk Cooler Rental</t>
  </si>
  <si>
    <t>Firm Pricing</t>
  </si>
  <si>
    <t>Firm Unit Price</t>
  </si>
  <si>
    <t>Fluctuating Pricing</t>
  </si>
  <si>
    <t>Firm Pricing Extension</t>
  </si>
  <si>
    <t>Total  Extension</t>
  </si>
  <si>
    <t>8 case cooler</t>
  </si>
  <si>
    <t>12 case cooler</t>
  </si>
  <si>
    <t>16 case cooler</t>
  </si>
  <si>
    <t>Fluctuating Pricing Extension</t>
  </si>
  <si>
    <t>Unit Price</t>
  </si>
  <si>
    <t>Totals</t>
  </si>
  <si>
    <t>Milk, 1% Lowfat, Lactaid, 8 oz.</t>
  </si>
  <si>
    <t xml:space="preserve">Section 2 - Other Dairy Firm Pricing Total: </t>
  </si>
  <si>
    <t>Section 1 Milk - Firm and Fluctuating Pricing Total:</t>
  </si>
  <si>
    <t>Est. Number Required</t>
  </si>
  <si>
    <t>Section 3 - Milk Cooler Rental Total:</t>
  </si>
  <si>
    <t>Grand Total Zone 1:</t>
  </si>
  <si>
    <t>Section 1 Milk - Total:</t>
  </si>
  <si>
    <t xml:space="preserve">Section 2 - Other Dairy Total: </t>
  </si>
  <si>
    <t>Annual cost</t>
  </si>
  <si>
    <t>X</t>
  </si>
  <si>
    <t>Grand Total Zone 3:</t>
  </si>
  <si>
    <t>Grand Total Zone 2:</t>
  </si>
  <si>
    <t>Yogurt, Lowfat, 4oz, 24 pack, various flavors</t>
  </si>
  <si>
    <t>Yogurt, Lowfat, 6oz, 12 pack, various flavors</t>
  </si>
  <si>
    <t>Milk, 1% Lowfat, White, 8 oz., Carton</t>
  </si>
  <si>
    <t>Milk, 1% Lowfat, White, 8 oz., Plastic bottle</t>
  </si>
  <si>
    <t>Milk, Nonfat, Chocolate, 8 oz., Carton</t>
  </si>
  <si>
    <t>Milk, Nonfat, Chocolate, 8 oz., Plastic bottle</t>
  </si>
  <si>
    <t>Milk, Nonfat, Strawberry, 8 oz., Carton</t>
  </si>
  <si>
    <t>Milk, Nonfat, Strawberry, 8 oz., Plastic bottle</t>
  </si>
  <si>
    <t>Milk, Skim, 8 oz., Carton</t>
  </si>
  <si>
    <t>Cheese, Cottage Cheese, 5 lb. Tub</t>
  </si>
  <si>
    <t>5 lb. tub</t>
  </si>
  <si>
    <t>Cheese, Cream Cheese, Reg. 1 oz., 100 count</t>
  </si>
  <si>
    <t>8 lb. bucket</t>
  </si>
  <si>
    <t>Cheese, Ricotta Cheese, 5 lb. tub</t>
  </si>
  <si>
    <t>Juice, Orange, 4 oz., Plastic or Carton</t>
  </si>
  <si>
    <t>Yogurt, Greek, Nonfat, 5.3 oz., various flavors</t>
  </si>
  <si>
    <t>Yogurt, Low Fat, Assorted Flavors, 5 lb., 4 ct.</t>
  </si>
  <si>
    <t>case of 4/5 lb.</t>
  </si>
  <si>
    <t>case of 12</t>
  </si>
  <si>
    <t>Vendor Code\Comment</t>
  </si>
  <si>
    <t>Vendor Code\ Comment</t>
  </si>
  <si>
    <t>Enter Compamy Name in this Cell</t>
  </si>
  <si>
    <t>Grand Total Zone 4:</t>
  </si>
  <si>
    <t>April 2020 Base Price</t>
  </si>
  <si>
    <t>Exception</t>
  </si>
  <si>
    <t>Sour Cream, 5 lb. tub</t>
  </si>
  <si>
    <t xml:space="preserve">New England Ice Cream </t>
  </si>
  <si>
    <t xml:space="preserve">Lactaid </t>
  </si>
  <si>
    <t>Dean/Garelick Farms</t>
  </si>
  <si>
    <t>Dean/Swiss/                         TruMoo</t>
  </si>
  <si>
    <t>Dean/Garelick Farms/TruMoo</t>
  </si>
  <si>
    <t>Hood/Dean/                                        Garelick Farms</t>
  </si>
  <si>
    <t>Cabot</t>
  </si>
  <si>
    <t>Euphrates</t>
  </si>
  <si>
    <t>Montena Taranto</t>
  </si>
  <si>
    <t>Smithfield</t>
  </si>
  <si>
    <t>Garelick Farms/Dean</t>
  </si>
  <si>
    <t>Yoplait</t>
  </si>
  <si>
    <t>Hood</t>
  </si>
  <si>
    <t>89146 Straw/                                  89194 Plain</t>
  </si>
  <si>
    <t>89292/89293/   89294/89295</t>
  </si>
  <si>
    <t>89140/ 89141</t>
  </si>
  <si>
    <t>89148/89149</t>
  </si>
  <si>
    <t>99177 - may be discontinued by manf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</si>
</sst>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right" vertical="center" wrapText="1"/>
    </xf>
    <xf numFmtId="4" fontId="4" fillId="4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wrapText="1"/>
    </xf>
    <xf numFmtId="2" fontId="2" fillId="4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4" fontId="1" fillId="4" borderId="4" xfId="0" applyNumberFormat="1" applyFont="1" applyFill="1" applyBorder="1" applyAlignment="1" applyProtection="1">
      <alignment horizontal="right" vertical="center" wrapText="1"/>
    </xf>
    <xf numFmtId="4" fontId="1" fillId="4" borderId="5" xfId="0" applyNumberFormat="1" applyFont="1" applyFill="1" applyBorder="1" applyAlignment="1" applyProtection="1">
      <alignment horizontal="right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right" vertical="center"/>
    </xf>
    <xf numFmtId="0" fontId="5" fillId="3" borderId="6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right" vertical="center" wrapText="1"/>
    </xf>
    <xf numFmtId="0" fontId="2" fillId="4" borderId="6" xfId="0" applyFont="1" applyFill="1" applyBorder="1" applyAlignment="1" applyProtection="1">
      <alignment horizontal="right" vertical="center" wrapText="1"/>
    </xf>
    <xf numFmtId="0" fontId="2" fillId="4" borderId="5" xfId="0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8"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6"/>
  <sheetViews>
    <sheetView showGridLines="0" showZeros="0" tabSelected="1" zoomScale="70" zoomScaleNormal="70" zoomScaleSheetLayoutView="70" workbookViewId="0">
      <selection activeCell="N45" sqref="N45"/>
    </sheetView>
  </sheetViews>
  <sheetFormatPr defaultColWidth="0" defaultRowHeight="30" customHeight="1" zeroHeight="1" x14ac:dyDescent="0.3"/>
  <cols>
    <col min="1" max="1" width="8.88671875" style="25" customWidth="1"/>
    <col min="2" max="2" width="49.109375" style="30" customWidth="1"/>
    <col min="3" max="3" width="14.88671875" style="31" customWidth="1"/>
    <col min="4" max="6" width="16.88671875" style="25" customWidth="1"/>
    <col min="7" max="8" width="16.88671875" style="26" customWidth="1"/>
    <col min="9" max="9" width="19.6640625" style="26" customWidth="1"/>
    <col min="10" max="10" width="13" style="26" customWidth="1"/>
    <col min="11" max="11" width="5.88671875" style="26" customWidth="1"/>
    <col min="12" max="12" width="14.6640625" style="26" customWidth="1"/>
    <col min="13" max="13" width="18.33203125" style="26" customWidth="1"/>
    <col min="14" max="15" width="11.33203125" style="26" customWidth="1"/>
    <col min="16" max="16" width="17.33203125" style="26" customWidth="1"/>
    <col min="17" max="17" width="1" style="29" customWidth="1"/>
    <col min="18" max="16384" width="35" style="29" hidden="1"/>
  </cols>
  <sheetData>
    <row r="1" spans="1:18" s="18" customFormat="1" ht="30" customHeight="1" x14ac:dyDescent="0.3">
      <c r="A1" s="87" t="s">
        <v>74</v>
      </c>
      <c r="B1" s="88"/>
      <c r="C1" s="89"/>
      <c r="D1" s="70" t="s">
        <v>25</v>
      </c>
      <c r="E1" s="70"/>
      <c r="F1" s="70"/>
      <c r="G1" s="70" t="s">
        <v>27</v>
      </c>
      <c r="H1" s="70"/>
      <c r="I1" s="70"/>
      <c r="J1" s="81" t="s">
        <v>29</v>
      </c>
      <c r="K1" s="82"/>
      <c r="L1" s="75" t="s">
        <v>4</v>
      </c>
      <c r="M1" s="76" t="s">
        <v>3</v>
      </c>
      <c r="N1" s="61" t="s">
        <v>67</v>
      </c>
      <c r="O1" s="62"/>
      <c r="P1" s="63"/>
      <c r="R1" s="18" t="s">
        <v>45</v>
      </c>
    </row>
    <row r="2" spans="1:18" s="18" customFormat="1" ht="30" customHeight="1" x14ac:dyDescent="0.3">
      <c r="A2" s="71" t="s">
        <v>8</v>
      </c>
      <c r="B2" s="71"/>
      <c r="C2" s="71"/>
      <c r="D2" s="77" t="s">
        <v>2</v>
      </c>
      <c r="E2" s="79" t="s">
        <v>26</v>
      </c>
      <c r="F2" s="77" t="s">
        <v>28</v>
      </c>
      <c r="G2" s="77" t="s">
        <v>2</v>
      </c>
      <c r="H2" s="79" t="s">
        <v>71</v>
      </c>
      <c r="I2" s="77" t="s">
        <v>33</v>
      </c>
      <c r="J2" s="83"/>
      <c r="K2" s="84"/>
      <c r="L2" s="75"/>
      <c r="M2" s="76"/>
      <c r="N2" s="64"/>
      <c r="O2" s="65"/>
      <c r="P2" s="66"/>
      <c r="R2" s="18" t="s">
        <v>72</v>
      </c>
    </row>
    <row r="3" spans="1:18" s="18" customFormat="1" ht="30" customHeight="1" x14ac:dyDescent="0.3">
      <c r="A3" s="37" t="s">
        <v>0</v>
      </c>
      <c r="B3" s="35" t="s">
        <v>1</v>
      </c>
      <c r="C3" s="37" t="s">
        <v>6</v>
      </c>
      <c r="D3" s="78"/>
      <c r="E3" s="80"/>
      <c r="F3" s="78"/>
      <c r="G3" s="78"/>
      <c r="H3" s="80"/>
      <c r="I3" s="78"/>
      <c r="J3" s="85"/>
      <c r="K3" s="86"/>
      <c r="L3" s="75"/>
      <c r="M3" s="76"/>
      <c r="N3" s="64"/>
      <c r="O3" s="65"/>
      <c r="P3" s="66"/>
    </row>
    <row r="4" spans="1:18" s="18" customFormat="1" ht="30" customHeight="1" x14ac:dyDescent="0.3">
      <c r="A4" s="10">
        <v>1</v>
      </c>
      <c r="B4" s="11" t="s">
        <v>50</v>
      </c>
      <c r="C4" s="12" t="s">
        <v>9</v>
      </c>
      <c r="D4" s="13">
        <v>62000</v>
      </c>
      <c r="E4" s="5">
        <v>0.27079999999999999</v>
      </c>
      <c r="F4" s="14">
        <f>E4*D4</f>
        <v>16789.599999999999</v>
      </c>
      <c r="G4" s="13">
        <v>557940</v>
      </c>
      <c r="H4" s="5">
        <v>0.26200000000000001</v>
      </c>
      <c r="I4" s="14">
        <f>H4*G4</f>
        <v>146180.28</v>
      </c>
      <c r="J4" s="45">
        <f>I4+F4</f>
        <v>162969.88</v>
      </c>
      <c r="K4" s="46"/>
      <c r="L4" s="1" t="s">
        <v>45</v>
      </c>
      <c r="M4" s="3" t="s">
        <v>76</v>
      </c>
      <c r="N4" s="42">
        <v>89020</v>
      </c>
      <c r="O4" s="42"/>
      <c r="P4" s="42"/>
    </row>
    <row r="5" spans="1:18" s="18" customFormat="1" ht="30" customHeight="1" x14ac:dyDescent="0.3">
      <c r="A5" s="10">
        <v>2</v>
      </c>
      <c r="B5" s="11" t="s">
        <v>10</v>
      </c>
      <c r="C5" s="12" t="s">
        <v>11</v>
      </c>
      <c r="D5" s="15">
        <v>40</v>
      </c>
      <c r="E5" s="5">
        <v>3.42</v>
      </c>
      <c r="F5" s="16">
        <f t="shared" ref="F5:F14" si="0">E5*D5</f>
        <v>136.80000000000001</v>
      </c>
      <c r="G5" s="15">
        <v>882</v>
      </c>
      <c r="H5" s="6">
        <v>3.3</v>
      </c>
      <c r="I5" s="16">
        <f t="shared" ref="I5:I14" si="1">H5*G5</f>
        <v>2910.6</v>
      </c>
      <c r="J5" s="47">
        <f t="shared" ref="J5:J14" si="2">I5+F5</f>
        <v>3047.4</v>
      </c>
      <c r="K5" s="48"/>
      <c r="L5" s="1" t="s">
        <v>45</v>
      </c>
      <c r="M5" s="3" t="s">
        <v>76</v>
      </c>
      <c r="N5" s="42">
        <v>89017</v>
      </c>
      <c r="O5" s="42"/>
      <c r="P5" s="42"/>
    </row>
    <row r="6" spans="1:18" s="18" customFormat="1" ht="30" customHeight="1" x14ac:dyDescent="0.3">
      <c r="A6" s="10">
        <v>3</v>
      </c>
      <c r="B6" s="11" t="s">
        <v>51</v>
      </c>
      <c r="C6" s="12" t="s">
        <v>9</v>
      </c>
      <c r="D6" s="15">
        <v>0</v>
      </c>
      <c r="E6" s="5">
        <v>0.38790000000000002</v>
      </c>
      <c r="F6" s="16">
        <f t="shared" si="0"/>
        <v>0</v>
      </c>
      <c r="G6" s="15">
        <v>13250</v>
      </c>
      <c r="H6" s="6">
        <v>0.38009999999999999</v>
      </c>
      <c r="I6" s="16">
        <f t="shared" si="1"/>
        <v>5036.3249999999998</v>
      </c>
      <c r="J6" s="47">
        <f t="shared" si="2"/>
        <v>5036.3249999999998</v>
      </c>
      <c r="K6" s="48"/>
      <c r="L6" s="1" t="s">
        <v>45</v>
      </c>
      <c r="M6" s="3" t="s">
        <v>77</v>
      </c>
      <c r="N6" s="42">
        <v>99174</v>
      </c>
      <c r="O6" s="42"/>
      <c r="P6" s="42"/>
    </row>
    <row r="7" spans="1:18" s="18" customFormat="1" ht="30" customHeight="1" x14ac:dyDescent="0.3">
      <c r="A7" s="10">
        <v>4</v>
      </c>
      <c r="B7" s="11" t="s">
        <v>12</v>
      </c>
      <c r="C7" s="12" t="s">
        <v>11</v>
      </c>
      <c r="D7" s="15">
        <v>0</v>
      </c>
      <c r="E7" s="5">
        <v>3.98</v>
      </c>
      <c r="F7" s="16">
        <f t="shared" si="0"/>
        <v>0</v>
      </c>
      <c r="G7" s="15">
        <v>928</v>
      </c>
      <c r="H7" s="6">
        <v>3.86</v>
      </c>
      <c r="I7" s="16">
        <f t="shared" si="1"/>
        <v>3582.08</v>
      </c>
      <c r="J7" s="47">
        <f t="shared" si="2"/>
        <v>3582.08</v>
      </c>
      <c r="K7" s="48"/>
      <c r="L7" s="1" t="s">
        <v>45</v>
      </c>
      <c r="M7" s="3" t="s">
        <v>78</v>
      </c>
      <c r="N7" s="42">
        <v>89039</v>
      </c>
      <c r="O7" s="42"/>
      <c r="P7" s="42"/>
    </row>
    <row r="8" spans="1:18" s="18" customFormat="1" ht="30" customHeight="1" x14ac:dyDescent="0.3">
      <c r="A8" s="10">
        <v>5</v>
      </c>
      <c r="B8" s="11" t="s">
        <v>36</v>
      </c>
      <c r="C8" s="12" t="s">
        <v>9</v>
      </c>
      <c r="D8" s="15">
        <v>200</v>
      </c>
      <c r="E8" s="5">
        <v>0.67100000000000004</v>
      </c>
      <c r="F8" s="16">
        <f t="shared" si="0"/>
        <v>134.20000000000002</v>
      </c>
      <c r="G8" s="15">
        <v>3449</v>
      </c>
      <c r="H8" s="6">
        <v>0.66500000000000004</v>
      </c>
      <c r="I8" s="16">
        <f t="shared" si="1"/>
        <v>2293.585</v>
      </c>
      <c r="J8" s="47">
        <f t="shared" si="2"/>
        <v>2427.7849999999999</v>
      </c>
      <c r="K8" s="48"/>
      <c r="L8" s="1" t="s">
        <v>45</v>
      </c>
      <c r="M8" s="3" t="s">
        <v>75</v>
      </c>
      <c r="N8" s="42">
        <v>89240</v>
      </c>
      <c r="O8" s="42"/>
      <c r="P8" s="42"/>
    </row>
    <row r="9" spans="1:18" s="18" customFormat="1" ht="30" customHeight="1" x14ac:dyDescent="0.3">
      <c r="A9" s="10">
        <v>6</v>
      </c>
      <c r="B9" s="11" t="s">
        <v>52</v>
      </c>
      <c r="C9" s="12" t="s">
        <v>9</v>
      </c>
      <c r="D9" s="15">
        <v>172000</v>
      </c>
      <c r="E9" s="5">
        <v>0.27450000000000002</v>
      </c>
      <c r="F9" s="16">
        <f t="shared" si="0"/>
        <v>47214.000000000007</v>
      </c>
      <c r="G9" s="15">
        <v>1541857</v>
      </c>
      <c r="H9" s="6">
        <v>0.26740000000000003</v>
      </c>
      <c r="I9" s="16">
        <f t="shared" si="1"/>
        <v>412292.56180000002</v>
      </c>
      <c r="J9" s="47">
        <f t="shared" si="2"/>
        <v>459506.56180000002</v>
      </c>
      <c r="K9" s="48"/>
      <c r="L9" s="1" t="s">
        <v>45</v>
      </c>
      <c r="M9" s="3" t="s">
        <v>78</v>
      </c>
      <c r="N9" s="42">
        <v>89038</v>
      </c>
      <c r="O9" s="42"/>
      <c r="P9" s="42"/>
    </row>
    <row r="10" spans="1:18" s="18" customFormat="1" ht="30" customHeight="1" x14ac:dyDescent="0.3">
      <c r="A10" s="10">
        <v>7</v>
      </c>
      <c r="B10" s="11" t="s">
        <v>53</v>
      </c>
      <c r="C10" s="12" t="s">
        <v>9</v>
      </c>
      <c r="D10" s="15">
        <v>0</v>
      </c>
      <c r="E10" s="5">
        <v>0.3896</v>
      </c>
      <c r="F10" s="16">
        <f t="shared" si="0"/>
        <v>0</v>
      </c>
      <c r="G10" s="15">
        <v>48800</v>
      </c>
      <c r="H10" s="6">
        <v>0.38159999999999999</v>
      </c>
      <c r="I10" s="16">
        <f t="shared" si="1"/>
        <v>18622.079999999998</v>
      </c>
      <c r="J10" s="47">
        <f t="shared" si="2"/>
        <v>18622.079999999998</v>
      </c>
      <c r="K10" s="48"/>
      <c r="L10" s="1" t="s">
        <v>45</v>
      </c>
      <c r="M10" s="3" t="s">
        <v>77</v>
      </c>
      <c r="N10" s="42">
        <v>99176</v>
      </c>
      <c r="O10" s="42"/>
      <c r="P10" s="42"/>
    </row>
    <row r="11" spans="1:18" s="18" customFormat="1" ht="30" customHeight="1" x14ac:dyDescent="0.3">
      <c r="A11" s="10">
        <v>8</v>
      </c>
      <c r="B11" s="11" t="s">
        <v>54</v>
      </c>
      <c r="C11" s="12" t="s">
        <v>9</v>
      </c>
      <c r="D11" s="15">
        <v>34000</v>
      </c>
      <c r="E11" s="5">
        <v>0.30399999999999999</v>
      </c>
      <c r="F11" s="16">
        <f t="shared" si="0"/>
        <v>10336</v>
      </c>
      <c r="G11" s="15">
        <v>131350</v>
      </c>
      <c r="H11" s="6">
        <v>0.29599999999999999</v>
      </c>
      <c r="I11" s="16">
        <f t="shared" si="1"/>
        <v>38879.599999999999</v>
      </c>
      <c r="J11" s="47">
        <f t="shared" si="2"/>
        <v>49215.6</v>
      </c>
      <c r="K11" s="48"/>
      <c r="L11" s="1" t="s">
        <v>45</v>
      </c>
      <c r="M11" s="3" t="s">
        <v>79</v>
      </c>
      <c r="N11" s="42">
        <v>89035</v>
      </c>
      <c r="O11" s="42"/>
      <c r="P11" s="42"/>
    </row>
    <row r="12" spans="1:18" s="18" customFormat="1" ht="30" customHeight="1" x14ac:dyDescent="0.3">
      <c r="A12" s="10">
        <v>9</v>
      </c>
      <c r="B12" s="11" t="s">
        <v>55</v>
      </c>
      <c r="C12" s="12" t="s">
        <v>9</v>
      </c>
      <c r="D12" s="13">
        <v>0</v>
      </c>
      <c r="E12" s="5">
        <v>0.40100000000000002</v>
      </c>
      <c r="F12" s="14">
        <f t="shared" si="0"/>
        <v>0</v>
      </c>
      <c r="G12" s="13">
        <v>0</v>
      </c>
      <c r="H12" s="5">
        <v>0.39300000000000002</v>
      </c>
      <c r="I12" s="14">
        <f t="shared" si="1"/>
        <v>0</v>
      </c>
      <c r="J12" s="45">
        <f t="shared" si="2"/>
        <v>0</v>
      </c>
      <c r="K12" s="46"/>
      <c r="L12" s="1" t="s">
        <v>45</v>
      </c>
      <c r="M12" s="3" t="s">
        <v>77</v>
      </c>
      <c r="N12" s="42" t="s">
        <v>91</v>
      </c>
      <c r="O12" s="42"/>
      <c r="P12" s="42"/>
    </row>
    <row r="13" spans="1:18" s="18" customFormat="1" ht="30" customHeight="1" x14ac:dyDescent="0.3">
      <c r="A13" s="10">
        <v>10</v>
      </c>
      <c r="B13" s="11" t="s">
        <v>56</v>
      </c>
      <c r="C13" s="12" t="s">
        <v>9</v>
      </c>
      <c r="D13" s="13">
        <v>1000</v>
      </c>
      <c r="E13" s="5">
        <v>0.26590000000000003</v>
      </c>
      <c r="F13" s="14">
        <f t="shared" si="0"/>
        <v>265.90000000000003</v>
      </c>
      <c r="G13" s="13">
        <v>43271</v>
      </c>
      <c r="H13" s="5">
        <v>0.25790000000000002</v>
      </c>
      <c r="I13" s="14">
        <f t="shared" si="1"/>
        <v>11159.590900000001</v>
      </c>
      <c r="J13" s="45">
        <f t="shared" si="2"/>
        <v>11425.490900000001</v>
      </c>
      <c r="K13" s="46"/>
      <c r="L13" s="1" t="s">
        <v>45</v>
      </c>
      <c r="M13" s="3" t="s">
        <v>76</v>
      </c>
      <c r="N13" s="42">
        <v>89028</v>
      </c>
      <c r="O13" s="42"/>
      <c r="P13" s="42"/>
    </row>
    <row r="14" spans="1:18" s="18" customFormat="1" ht="30" customHeight="1" x14ac:dyDescent="0.3">
      <c r="A14" s="10">
        <v>11</v>
      </c>
      <c r="B14" s="11" t="s">
        <v>13</v>
      </c>
      <c r="C14" s="12" t="s">
        <v>11</v>
      </c>
      <c r="D14" s="13">
        <v>100</v>
      </c>
      <c r="E14" s="5">
        <v>3.98</v>
      </c>
      <c r="F14" s="14">
        <f t="shared" si="0"/>
        <v>398</v>
      </c>
      <c r="G14" s="13">
        <v>89</v>
      </c>
      <c r="H14" s="5">
        <v>3.86</v>
      </c>
      <c r="I14" s="14">
        <f t="shared" si="1"/>
        <v>343.53999999999996</v>
      </c>
      <c r="J14" s="72">
        <f t="shared" si="2"/>
        <v>741.54</v>
      </c>
      <c r="K14" s="73"/>
      <c r="L14" s="1" t="s">
        <v>45</v>
      </c>
      <c r="M14" s="3" t="s">
        <v>76</v>
      </c>
      <c r="N14" s="42">
        <v>89002</v>
      </c>
      <c r="O14" s="42"/>
      <c r="P14" s="42"/>
    </row>
    <row r="15" spans="1:18" s="18" customFormat="1" ht="30" customHeight="1" x14ac:dyDescent="0.3">
      <c r="A15" s="52" t="s">
        <v>38</v>
      </c>
      <c r="B15" s="53"/>
      <c r="C15" s="53"/>
      <c r="D15" s="53"/>
      <c r="E15" s="54"/>
      <c r="F15" s="17">
        <f>SUM(F4:F14)</f>
        <v>75274.5</v>
      </c>
      <c r="G15" s="49"/>
      <c r="H15" s="51"/>
      <c r="I15" s="17">
        <f>SUM(I4:I14)</f>
        <v>641300.24269999994</v>
      </c>
      <c r="J15" s="47">
        <f>SUM(J4:J14)</f>
        <v>716574.74269999994</v>
      </c>
      <c r="K15" s="48">
        <f>SUM(K4:K14)</f>
        <v>0</v>
      </c>
      <c r="L15" s="43"/>
      <c r="M15" s="43"/>
      <c r="N15" s="43"/>
      <c r="O15" s="43"/>
      <c r="P15" s="43"/>
    </row>
    <row r="16" spans="1:18" s="18" customFormat="1" ht="30" customHeight="1" x14ac:dyDescent="0.3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s="18" customFormat="1" ht="30" customHeight="1" x14ac:dyDescent="0.3">
      <c r="A17" s="71" t="s">
        <v>7</v>
      </c>
      <c r="B17" s="71"/>
      <c r="C17" s="71"/>
      <c r="D17" s="71"/>
      <c r="E17" s="71"/>
      <c r="F17" s="71"/>
      <c r="G17" s="71"/>
      <c r="H17" s="71"/>
      <c r="I17" s="71"/>
      <c r="J17" s="19"/>
      <c r="K17" s="67" t="s">
        <v>24</v>
      </c>
      <c r="L17" s="68"/>
      <c r="M17" s="68"/>
      <c r="N17" s="68"/>
      <c r="O17" s="68"/>
      <c r="P17" s="69"/>
    </row>
    <row r="18" spans="1:16" s="18" customFormat="1" ht="30" customHeight="1" x14ac:dyDescent="0.3">
      <c r="A18" s="37" t="s">
        <v>0</v>
      </c>
      <c r="B18" s="35" t="s">
        <v>1</v>
      </c>
      <c r="C18" s="37" t="s">
        <v>6</v>
      </c>
      <c r="D18" s="37" t="s">
        <v>2</v>
      </c>
      <c r="E18" s="33" t="s">
        <v>34</v>
      </c>
      <c r="F18" s="37" t="s">
        <v>5</v>
      </c>
      <c r="G18" s="33" t="s">
        <v>4</v>
      </c>
      <c r="H18" s="34" t="s">
        <v>3</v>
      </c>
      <c r="I18" s="33" t="s">
        <v>68</v>
      </c>
      <c r="J18" s="19"/>
      <c r="K18" s="37" t="s">
        <v>0</v>
      </c>
      <c r="L18" s="90" t="s">
        <v>1</v>
      </c>
      <c r="M18" s="91"/>
      <c r="N18" s="37" t="s">
        <v>39</v>
      </c>
      <c r="O18" s="33" t="s">
        <v>44</v>
      </c>
      <c r="P18" s="37" t="s">
        <v>5</v>
      </c>
    </row>
    <row r="19" spans="1:16" s="18" customFormat="1" ht="30" customHeight="1" x14ac:dyDescent="0.3">
      <c r="A19" s="20">
        <v>12</v>
      </c>
      <c r="B19" s="21" t="s">
        <v>57</v>
      </c>
      <c r="C19" s="22" t="s">
        <v>58</v>
      </c>
      <c r="D19" s="23">
        <v>62</v>
      </c>
      <c r="E19" s="6">
        <v>7.05</v>
      </c>
      <c r="F19" s="24">
        <f t="shared" ref="F19:F32" si="3">E19*D19</f>
        <v>437.09999999999997</v>
      </c>
      <c r="G19" s="1" t="s">
        <v>45</v>
      </c>
      <c r="H19" s="8" t="s">
        <v>80</v>
      </c>
      <c r="I19" s="36">
        <v>89136</v>
      </c>
      <c r="J19" s="19"/>
      <c r="K19" s="20">
        <v>26</v>
      </c>
      <c r="L19" s="40" t="s">
        <v>30</v>
      </c>
      <c r="M19" s="41"/>
      <c r="N19" s="38">
        <v>32</v>
      </c>
      <c r="O19" s="7">
        <v>495</v>
      </c>
      <c r="P19" s="24">
        <f>N19*O19</f>
        <v>15840</v>
      </c>
    </row>
    <row r="20" spans="1:16" s="18" customFormat="1" ht="30" customHeight="1" x14ac:dyDescent="0.3">
      <c r="A20" s="20">
        <v>13</v>
      </c>
      <c r="B20" s="21" t="s">
        <v>16</v>
      </c>
      <c r="C20" s="22" t="s">
        <v>17</v>
      </c>
      <c r="D20" s="23">
        <v>565</v>
      </c>
      <c r="E20" s="6">
        <v>19.3</v>
      </c>
      <c r="F20" s="24">
        <f t="shared" si="3"/>
        <v>10904.5</v>
      </c>
      <c r="G20" s="1" t="s">
        <v>45</v>
      </c>
      <c r="H20" s="8" t="s">
        <v>83</v>
      </c>
      <c r="I20" s="36">
        <v>89169</v>
      </c>
      <c r="J20" s="19"/>
      <c r="K20" s="20">
        <v>27</v>
      </c>
      <c r="L20" s="40" t="s">
        <v>31</v>
      </c>
      <c r="M20" s="41"/>
      <c r="N20" s="38">
        <v>9</v>
      </c>
      <c r="O20" s="7">
        <v>495</v>
      </c>
      <c r="P20" s="24">
        <f t="shared" ref="P20:P21" si="4">N20*O20</f>
        <v>4455</v>
      </c>
    </row>
    <row r="21" spans="1:16" s="18" customFormat="1" ht="30" customHeight="1" x14ac:dyDescent="0.3">
      <c r="A21" s="20">
        <v>14</v>
      </c>
      <c r="B21" s="21" t="s">
        <v>59</v>
      </c>
      <c r="C21" s="22" t="s">
        <v>17</v>
      </c>
      <c r="D21" s="23">
        <v>211</v>
      </c>
      <c r="E21" s="6">
        <v>19.3</v>
      </c>
      <c r="F21" s="24">
        <f t="shared" si="3"/>
        <v>4072.3</v>
      </c>
      <c r="G21" s="1" t="s">
        <v>45</v>
      </c>
      <c r="H21" s="2" t="s">
        <v>83</v>
      </c>
      <c r="I21" s="2">
        <v>89170</v>
      </c>
      <c r="J21" s="19"/>
      <c r="K21" s="20">
        <v>28</v>
      </c>
      <c r="L21" s="40" t="s">
        <v>32</v>
      </c>
      <c r="M21" s="41"/>
      <c r="N21" s="38">
        <v>12</v>
      </c>
      <c r="O21" s="7">
        <v>495</v>
      </c>
      <c r="P21" s="24">
        <f t="shared" si="4"/>
        <v>5940</v>
      </c>
    </row>
    <row r="22" spans="1:16" s="18" customFormat="1" ht="30" customHeight="1" x14ac:dyDescent="0.3">
      <c r="A22" s="20">
        <v>15</v>
      </c>
      <c r="B22" s="21" t="s">
        <v>23</v>
      </c>
      <c r="C22" s="22" t="s">
        <v>60</v>
      </c>
      <c r="D22" s="23">
        <v>50</v>
      </c>
      <c r="E22" s="6">
        <v>23.65</v>
      </c>
      <c r="F22" s="24">
        <f t="shared" si="3"/>
        <v>1182.5</v>
      </c>
      <c r="G22" s="1" t="s">
        <v>45</v>
      </c>
      <c r="H22" s="2" t="s">
        <v>81</v>
      </c>
      <c r="I22" s="2">
        <v>89239</v>
      </c>
      <c r="J22" s="19"/>
      <c r="K22" s="52" t="s">
        <v>40</v>
      </c>
      <c r="L22" s="53"/>
      <c r="M22" s="53"/>
      <c r="N22" s="53"/>
      <c r="O22" s="54"/>
      <c r="P22" s="24">
        <f>SUM(P19:P21)</f>
        <v>26235</v>
      </c>
    </row>
    <row r="23" spans="1:16" s="18" customFormat="1" ht="30" customHeight="1" x14ac:dyDescent="0.3">
      <c r="A23" s="20">
        <v>16</v>
      </c>
      <c r="B23" s="21" t="s">
        <v>61</v>
      </c>
      <c r="C23" s="22" t="s">
        <v>58</v>
      </c>
      <c r="D23" s="23">
        <v>85</v>
      </c>
      <c r="E23" s="6">
        <v>8.5500000000000007</v>
      </c>
      <c r="F23" s="24">
        <f t="shared" si="3"/>
        <v>726.75000000000011</v>
      </c>
      <c r="G23" s="1" t="s">
        <v>45</v>
      </c>
      <c r="H23" s="2" t="s">
        <v>82</v>
      </c>
      <c r="I23" s="2">
        <v>89166</v>
      </c>
      <c r="J23" s="19"/>
      <c r="K23" s="25"/>
      <c r="L23" s="25"/>
      <c r="M23" s="25"/>
      <c r="N23" s="25"/>
      <c r="O23" s="25"/>
      <c r="P23" s="19"/>
    </row>
    <row r="24" spans="1:16" s="18" customFormat="1" ht="30" customHeight="1" x14ac:dyDescent="0.3">
      <c r="A24" s="20">
        <v>17</v>
      </c>
      <c r="B24" s="21" t="s">
        <v>18</v>
      </c>
      <c r="C24" s="22" t="s">
        <v>19</v>
      </c>
      <c r="D24" s="23">
        <v>41</v>
      </c>
      <c r="E24" s="6">
        <v>15.35</v>
      </c>
      <c r="F24" s="24">
        <f t="shared" si="3"/>
        <v>629.35</v>
      </c>
      <c r="G24" s="1" t="s">
        <v>45</v>
      </c>
      <c r="H24" s="2" t="s">
        <v>84</v>
      </c>
      <c r="I24" s="2">
        <v>89067</v>
      </c>
      <c r="J24" s="19"/>
      <c r="K24" s="67" t="s">
        <v>35</v>
      </c>
      <c r="L24" s="68"/>
      <c r="M24" s="68"/>
      <c r="N24" s="68"/>
      <c r="O24" s="68"/>
      <c r="P24" s="69"/>
    </row>
    <row r="25" spans="1:16" s="18" customFormat="1" ht="30" customHeight="1" x14ac:dyDescent="0.3">
      <c r="A25" s="20">
        <v>18</v>
      </c>
      <c r="B25" s="21" t="s">
        <v>20</v>
      </c>
      <c r="C25" s="22" t="s">
        <v>21</v>
      </c>
      <c r="D25" s="23">
        <v>54</v>
      </c>
      <c r="E25" s="6">
        <v>3.68</v>
      </c>
      <c r="F25" s="24">
        <f t="shared" si="3"/>
        <v>198.72</v>
      </c>
      <c r="G25" s="1" t="s">
        <v>45</v>
      </c>
      <c r="H25" s="2" t="s">
        <v>84</v>
      </c>
      <c r="I25" s="2">
        <v>89075</v>
      </c>
      <c r="J25" s="19"/>
      <c r="K25" s="55" t="s">
        <v>42</v>
      </c>
      <c r="L25" s="56"/>
      <c r="M25" s="56"/>
      <c r="N25" s="56"/>
      <c r="O25" s="57"/>
      <c r="P25" s="24">
        <f>J15</f>
        <v>716574.74269999994</v>
      </c>
    </row>
    <row r="26" spans="1:16" s="18" customFormat="1" ht="30" customHeight="1" x14ac:dyDescent="0.3">
      <c r="A26" s="20">
        <v>19</v>
      </c>
      <c r="B26" s="21" t="s">
        <v>22</v>
      </c>
      <c r="C26" s="22" t="s">
        <v>21</v>
      </c>
      <c r="D26" s="23">
        <v>424</v>
      </c>
      <c r="E26" s="6">
        <v>3.31</v>
      </c>
      <c r="F26" s="24">
        <f t="shared" si="3"/>
        <v>1403.44</v>
      </c>
      <c r="G26" s="1" t="s">
        <v>45</v>
      </c>
      <c r="H26" s="2" t="s">
        <v>84</v>
      </c>
      <c r="I26" s="2">
        <v>89220</v>
      </c>
      <c r="J26" s="19"/>
      <c r="K26" s="58" t="s">
        <v>43</v>
      </c>
      <c r="L26" s="59"/>
      <c r="M26" s="59"/>
      <c r="N26" s="59"/>
      <c r="O26" s="60"/>
      <c r="P26" s="24">
        <f>F33</f>
        <v>36174.85</v>
      </c>
    </row>
    <row r="27" spans="1:16" s="18" customFormat="1" ht="30" customHeight="1" x14ac:dyDescent="0.3">
      <c r="A27" s="20">
        <v>20</v>
      </c>
      <c r="B27" s="21" t="s">
        <v>62</v>
      </c>
      <c r="C27" s="22" t="s">
        <v>9</v>
      </c>
      <c r="D27" s="23">
        <v>63540</v>
      </c>
      <c r="E27" s="6">
        <v>0.22600000000000001</v>
      </c>
      <c r="F27" s="24">
        <f t="shared" si="3"/>
        <v>14360.04</v>
      </c>
      <c r="G27" s="1" t="s">
        <v>45</v>
      </c>
      <c r="H27" s="2" t="s">
        <v>84</v>
      </c>
      <c r="I27" s="2">
        <v>89083</v>
      </c>
      <c r="J27" s="19"/>
      <c r="K27" s="55" t="s">
        <v>40</v>
      </c>
      <c r="L27" s="56"/>
      <c r="M27" s="56"/>
      <c r="N27" s="56"/>
      <c r="O27" s="57"/>
      <c r="P27" s="24">
        <f>P22</f>
        <v>26235</v>
      </c>
    </row>
    <row r="28" spans="1:16" s="18" customFormat="1" ht="30" customHeight="1" x14ac:dyDescent="0.3">
      <c r="A28" s="20">
        <v>21</v>
      </c>
      <c r="B28" s="21" t="s">
        <v>73</v>
      </c>
      <c r="C28" s="22" t="s">
        <v>58</v>
      </c>
      <c r="D28" s="23">
        <v>206</v>
      </c>
      <c r="E28" s="6">
        <v>7.15</v>
      </c>
      <c r="F28" s="24">
        <f t="shared" si="3"/>
        <v>1472.9</v>
      </c>
      <c r="G28" s="1" t="s">
        <v>45</v>
      </c>
      <c r="H28" s="2" t="s">
        <v>80</v>
      </c>
      <c r="I28" s="2">
        <v>89133</v>
      </c>
      <c r="J28" s="19"/>
    </row>
    <row r="29" spans="1:16" s="18" customFormat="1" ht="30" customHeight="1" x14ac:dyDescent="0.3">
      <c r="A29" s="20">
        <v>22</v>
      </c>
      <c r="B29" s="21" t="s">
        <v>63</v>
      </c>
      <c r="C29" s="22" t="s">
        <v>66</v>
      </c>
      <c r="D29" s="23">
        <v>50</v>
      </c>
      <c r="E29" s="6">
        <v>1.24</v>
      </c>
      <c r="F29" s="24">
        <f t="shared" si="3"/>
        <v>62</v>
      </c>
      <c r="G29" s="1" t="s">
        <v>45</v>
      </c>
      <c r="H29" s="2" t="s">
        <v>85</v>
      </c>
      <c r="I29" s="2" t="s">
        <v>88</v>
      </c>
      <c r="J29" s="25"/>
      <c r="K29" s="49" t="s">
        <v>41</v>
      </c>
      <c r="L29" s="50"/>
      <c r="M29" s="51"/>
      <c r="N29" s="92">
        <f>SUM(P25:P27)</f>
        <v>778984.59269999992</v>
      </c>
      <c r="O29" s="93"/>
      <c r="P29" s="94"/>
    </row>
    <row r="30" spans="1:16" s="18" customFormat="1" ht="30" customHeight="1" x14ac:dyDescent="0.3">
      <c r="A30" s="20">
        <v>23</v>
      </c>
      <c r="B30" s="21" t="s">
        <v>64</v>
      </c>
      <c r="C30" s="22" t="s">
        <v>65</v>
      </c>
      <c r="D30" s="23">
        <v>25</v>
      </c>
      <c r="E30" s="6">
        <v>24.85</v>
      </c>
      <c r="F30" s="24">
        <f t="shared" si="3"/>
        <v>621.25</v>
      </c>
      <c r="G30" s="1" t="s">
        <v>45</v>
      </c>
      <c r="H30" s="2" t="s">
        <v>86</v>
      </c>
      <c r="I30" s="2" t="s">
        <v>87</v>
      </c>
      <c r="J30" s="25"/>
      <c r="K30" s="25"/>
      <c r="L30" s="25"/>
      <c r="M30" s="25"/>
      <c r="N30" s="25"/>
      <c r="O30" s="25"/>
      <c r="P30" s="25"/>
    </row>
    <row r="31" spans="1:16" s="18" customFormat="1" ht="30" customHeight="1" x14ac:dyDescent="0.3">
      <c r="A31" s="20">
        <v>24</v>
      </c>
      <c r="B31" s="21" t="s">
        <v>48</v>
      </c>
      <c r="C31" s="22" t="s">
        <v>14</v>
      </c>
      <c r="D31" s="23">
        <v>60</v>
      </c>
      <c r="E31" s="6">
        <v>0.59</v>
      </c>
      <c r="F31" s="24">
        <f t="shared" si="3"/>
        <v>35.4</v>
      </c>
      <c r="G31" s="1" t="s">
        <v>45</v>
      </c>
      <c r="H31" s="2" t="s">
        <v>85</v>
      </c>
      <c r="I31" s="2" t="s">
        <v>89</v>
      </c>
      <c r="J31" s="25"/>
      <c r="K31" s="25"/>
      <c r="L31" s="25"/>
      <c r="M31" s="25"/>
      <c r="N31" s="25"/>
      <c r="O31" s="25"/>
      <c r="P31" s="25"/>
    </row>
    <row r="32" spans="1:16" s="18" customFormat="1" ht="30" customHeight="1" x14ac:dyDescent="0.3">
      <c r="A32" s="20">
        <v>25</v>
      </c>
      <c r="B32" s="21" t="s">
        <v>49</v>
      </c>
      <c r="C32" s="22" t="s">
        <v>15</v>
      </c>
      <c r="D32" s="23">
        <v>70</v>
      </c>
      <c r="E32" s="6">
        <v>0.98</v>
      </c>
      <c r="F32" s="24">
        <f t="shared" si="3"/>
        <v>68.599999999999994</v>
      </c>
      <c r="G32" s="1" t="s">
        <v>45</v>
      </c>
      <c r="H32" s="9" t="s">
        <v>85</v>
      </c>
      <c r="I32" s="9" t="s">
        <v>90</v>
      </c>
      <c r="J32" s="26"/>
      <c r="K32" s="26"/>
      <c r="L32" s="26"/>
      <c r="M32" s="26"/>
      <c r="N32" s="26"/>
      <c r="O32" s="26"/>
      <c r="P32" s="26"/>
    </row>
    <row r="33" spans="1:16" ht="30" customHeight="1" x14ac:dyDescent="0.3">
      <c r="A33" s="74" t="s">
        <v>37</v>
      </c>
      <c r="B33" s="74"/>
      <c r="C33" s="74"/>
      <c r="D33" s="74"/>
      <c r="E33" s="74"/>
      <c r="F33" s="24">
        <f>SUM(F19:F32)</f>
        <v>36174.85</v>
      </c>
      <c r="G33" s="44"/>
      <c r="H33" s="44"/>
      <c r="I33" s="44"/>
    </row>
    <row r="34" spans="1:16" ht="30" hidden="1" customHeight="1" x14ac:dyDescent="0.3"/>
    <row r="35" spans="1:16" ht="30" hidden="1" customHeight="1" x14ac:dyDescent="0.3">
      <c r="G35" s="27"/>
      <c r="H35" s="27"/>
      <c r="I35" s="27"/>
      <c r="J35" s="27"/>
      <c r="K35" s="27"/>
      <c r="L35" s="27"/>
      <c r="M35" s="28"/>
      <c r="N35" s="28"/>
      <c r="O35" s="28"/>
      <c r="P35" s="27"/>
    </row>
    <row r="36" spans="1:16" ht="30" hidden="1" customHeight="1" x14ac:dyDescent="0.3"/>
    <row r="37" spans="1:16" ht="30" hidden="1" customHeight="1" x14ac:dyDescent="0.3"/>
    <row r="38" spans="1:16" ht="30" hidden="1" customHeight="1" x14ac:dyDescent="0.3"/>
    <row r="39" spans="1:16" ht="30" hidden="1" customHeight="1" x14ac:dyDescent="0.3"/>
    <row r="40" spans="1:16" ht="30" hidden="1" customHeight="1" x14ac:dyDescent="0.3">
      <c r="A40" s="32"/>
      <c r="B40" s="32"/>
      <c r="C40" s="32"/>
    </row>
    <row r="41" spans="1:16" ht="30" hidden="1" customHeight="1" x14ac:dyDescent="0.3"/>
    <row r="42" spans="1:16" ht="30" hidden="1" customHeight="1" x14ac:dyDescent="0.3"/>
    <row r="43" spans="1:16" ht="30" hidden="1" customHeight="1" x14ac:dyDescent="0.3"/>
    <row r="44" spans="1:16" ht="30" hidden="1" customHeight="1" x14ac:dyDescent="0.3"/>
    <row r="45" spans="1:16" ht="30" customHeight="1" x14ac:dyDescent="0.3"/>
    <row r="46" spans="1:16" ht="30" customHeight="1" x14ac:dyDescent="0.3"/>
  </sheetData>
  <sheetProtection algorithmName="SHA-512" hashValue="Ta2ywgQsF0FOCZAKc6YXIlniLJTAMYU6liq52yHdV2C4lJy4Mg+87GEJ6V8Qls3kIupv8Ih+yqoDlgcmCS4ARw==" saltValue="vrjnXEleYKqpepkkPJH+2A==" spinCount="100000" sheet="1" objects="1" scenarios="1"/>
  <sortState ref="B26:C43">
    <sortCondition ref="B25"/>
  </sortState>
  <mergeCells count="55">
    <mergeCell ref="A33:E33"/>
    <mergeCell ref="L1:L3"/>
    <mergeCell ref="M1:M3"/>
    <mergeCell ref="D2:D3"/>
    <mergeCell ref="E2:E3"/>
    <mergeCell ref="F2:F3"/>
    <mergeCell ref="J1:K3"/>
    <mergeCell ref="G2:G3"/>
    <mergeCell ref="H2:H3"/>
    <mergeCell ref="I2:I3"/>
    <mergeCell ref="A1:C1"/>
    <mergeCell ref="G1:I1"/>
    <mergeCell ref="K24:P24"/>
    <mergeCell ref="L18:M18"/>
    <mergeCell ref="A2:C2"/>
    <mergeCell ref="N29:P29"/>
    <mergeCell ref="A15:E15"/>
    <mergeCell ref="N1:P3"/>
    <mergeCell ref="J15:K15"/>
    <mergeCell ref="K17:P17"/>
    <mergeCell ref="D1:F1"/>
    <mergeCell ref="N5:P5"/>
    <mergeCell ref="N6:P6"/>
    <mergeCell ref="N7:P7"/>
    <mergeCell ref="N8:P8"/>
    <mergeCell ref="G15:H15"/>
    <mergeCell ref="A17:I17"/>
    <mergeCell ref="J11:K11"/>
    <mergeCell ref="J12:K12"/>
    <mergeCell ref="J13:K13"/>
    <mergeCell ref="J14:K14"/>
    <mergeCell ref="G33:I33"/>
    <mergeCell ref="J4:K4"/>
    <mergeCell ref="J5:K5"/>
    <mergeCell ref="J6:K6"/>
    <mergeCell ref="J7:K7"/>
    <mergeCell ref="J8:K8"/>
    <mergeCell ref="J9:K9"/>
    <mergeCell ref="J10:K10"/>
    <mergeCell ref="K29:M29"/>
    <mergeCell ref="K22:O22"/>
    <mergeCell ref="K25:O25"/>
    <mergeCell ref="K26:O26"/>
    <mergeCell ref="K27:O27"/>
    <mergeCell ref="N9:P9"/>
    <mergeCell ref="N10:P10"/>
    <mergeCell ref="N4:P4"/>
    <mergeCell ref="L20:M20"/>
    <mergeCell ref="L21:M21"/>
    <mergeCell ref="N11:P11"/>
    <mergeCell ref="N12:P12"/>
    <mergeCell ref="N13:P13"/>
    <mergeCell ref="N14:P14"/>
    <mergeCell ref="L15:P15"/>
    <mergeCell ref="L19:M19"/>
  </mergeCells>
  <conditionalFormatting sqref="L4:L14 G19:G32">
    <cfRule type="expression" dxfId="7" priority="7">
      <formula>G4="X"</formula>
    </cfRule>
    <cfRule type="expression" dxfId="6" priority="8">
      <formula>G4="Exception"</formula>
    </cfRule>
  </conditionalFormatting>
  <dataValidations count="3">
    <dataValidation type="list" allowBlank="1" showInputMessage="1" showErrorMessage="1" errorTitle="Domestic" error="Please select X to indictae this item is of domestic origin._x000a_" sqref="L4:L14">
      <formula1>$R$1:$R$2</formula1>
    </dataValidation>
    <dataValidation type="list" allowBlank="1" showInputMessage="1" showErrorMessage="1" errorTitle="Domestic" error="Please select X to indictae this item is of domestic origin." sqref="G19:G32">
      <formula1>$R$1:$R$2</formula1>
    </dataValidation>
    <dataValidation type="decimal" allowBlank="1" showErrorMessage="1" errorTitle="Price needed" error="Please enter a price for this line." sqref="E4:E14 H4:H14 O19:O21 E19:E32">
      <formula1>0</formula1>
      <formula2>2000</formula2>
    </dataValidation>
  </dataValidations>
  <pageMargins left="0.5" right="0.5" top="0.5" bottom="0.5" header="0.3" footer="0.3"/>
  <pageSetup scale="47" orientation="landscape" horizontalDpi="4294967293" r:id="rId1"/>
  <headerFooter>
    <oddHeader>&amp;L&amp;"Arial,Regular"&amp;14Massachusetts School Buying Group Milk Bid 2020&amp;R&amp;"Arial,Regular"&amp;14Zone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46"/>
  <sheetViews>
    <sheetView showGridLines="0" showZeros="0" zoomScale="70" zoomScaleNormal="70" zoomScaleSheetLayoutView="70" workbookViewId="0">
      <selection activeCell="K22" sqref="K22:O22"/>
    </sheetView>
  </sheetViews>
  <sheetFormatPr defaultColWidth="0" defaultRowHeight="30" customHeight="1" zeroHeight="1" x14ac:dyDescent="0.3"/>
  <cols>
    <col min="1" max="1" width="8.88671875" style="25" customWidth="1"/>
    <col min="2" max="2" width="49.109375" style="30" customWidth="1"/>
    <col min="3" max="3" width="14.88671875" style="31" customWidth="1"/>
    <col min="4" max="6" width="16.88671875" style="25" customWidth="1"/>
    <col min="7" max="8" width="16.88671875" style="26" customWidth="1"/>
    <col min="9" max="9" width="19.6640625" style="26" customWidth="1"/>
    <col min="10" max="10" width="13" style="26" customWidth="1"/>
    <col min="11" max="11" width="5.88671875" style="26" customWidth="1"/>
    <col min="12" max="12" width="14.6640625" style="26" customWidth="1"/>
    <col min="13" max="13" width="18.33203125" style="26" customWidth="1"/>
    <col min="14" max="15" width="11.33203125" style="26" customWidth="1"/>
    <col min="16" max="16" width="17.33203125" style="26" customWidth="1"/>
    <col min="17" max="17" width="0.6640625" style="29" customWidth="1"/>
    <col min="18" max="16384" width="35" style="29" hidden="1"/>
  </cols>
  <sheetData>
    <row r="1" spans="1:18" s="18" customFormat="1" ht="30" customHeight="1" x14ac:dyDescent="0.3">
      <c r="A1" s="87" t="s">
        <v>74</v>
      </c>
      <c r="B1" s="88"/>
      <c r="C1" s="89"/>
      <c r="D1" s="70" t="s">
        <v>25</v>
      </c>
      <c r="E1" s="70"/>
      <c r="F1" s="70"/>
      <c r="G1" s="70" t="s">
        <v>27</v>
      </c>
      <c r="H1" s="70"/>
      <c r="I1" s="70"/>
      <c r="J1" s="81" t="s">
        <v>29</v>
      </c>
      <c r="K1" s="82"/>
      <c r="L1" s="75" t="s">
        <v>4</v>
      </c>
      <c r="M1" s="76" t="s">
        <v>3</v>
      </c>
      <c r="N1" s="61" t="s">
        <v>67</v>
      </c>
      <c r="O1" s="62"/>
      <c r="P1" s="63"/>
      <c r="R1" s="18" t="s">
        <v>45</v>
      </c>
    </row>
    <row r="2" spans="1:18" s="18" customFormat="1" ht="30" customHeight="1" x14ac:dyDescent="0.3">
      <c r="A2" s="71" t="s">
        <v>8</v>
      </c>
      <c r="B2" s="71"/>
      <c r="C2" s="71"/>
      <c r="D2" s="77" t="s">
        <v>2</v>
      </c>
      <c r="E2" s="79" t="s">
        <v>26</v>
      </c>
      <c r="F2" s="77" t="s">
        <v>28</v>
      </c>
      <c r="G2" s="77" t="s">
        <v>2</v>
      </c>
      <c r="H2" s="79" t="s">
        <v>71</v>
      </c>
      <c r="I2" s="77" t="s">
        <v>33</v>
      </c>
      <c r="J2" s="83"/>
      <c r="K2" s="84"/>
      <c r="L2" s="75"/>
      <c r="M2" s="76"/>
      <c r="N2" s="64"/>
      <c r="O2" s="65"/>
      <c r="P2" s="66"/>
      <c r="R2" s="18" t="s">
        <v>72</v>
      </c>
    </row>
    <row r="3" spans="1:18" s="18" customFormat="1" ht="30" customHeight="1" x14ac:dyDescent="0.3">
      <c r="A3" s="37" t="s">
        <v>0</v>
      </c>
      <c r="B3" s="35" t="s">
        <v>1</v>
      </c>
      <c r="C3" s="37" t="s">
        <v>6</v>
      </c>
      <c r="D3" s="78"/>
      <c r="E3" s="80"/>
      <c r="F3" s="78"/>
      <c r="G3" s="78"/>
      <c r="H3" s="80"/>
      <c r="I3" s="78"/>
      <c r="J3" s="85"/>
      <c r="K3" s="86"/>
      <c r="L3" s="75"/>
      <c r="M3" s="76"/>
      <c r="N3" s="64"/>
      <c r="O3" s="65"/>
      <c r="P3" s="66"/>
    </row>
    <row r="4" spans="1:18" s="18" customFormat="1" ht="30" customHeight="1" x14ac:dyDescent="0.3">
      <c r="A4" s="10">
        <v>1</v>
      </c>
      <c r="B4" s="11" t="s">
        <v>50</v>
      </c>
      <c r="C4" s="12" t="s">
        <v>9</v>
      </c>
      <c r="D4" s="13">
        <v>49250</v>
      </c>
      <c r="E4" s="5">
        <v>0.27079999999999999</v>
      </c>
      <c r="F4" s="14">
        <f>E4*D4</f>
        <v>13336.9</v>
      </c>
      <c r="G4" s="13">
        <v>711190</v>
      </c>
      <c r="H4" s="5">
        <v>0.26200000000000001</v>
      </c>
      <c r="I4" s="14">
        <f>H4*G4</f>
        <v>186331.78</v>
      </c>
      <c r="J4" s="45">
        <f>I4+F4</f>
        <v>199668.68</v>
      </c>
      <c r="K4" s="46"/>
      <c r="L4" s="1" t="s">
        <v>45</v>
      </c>
      <c r="M4" s="3" t="s">
        <v>76</v>
      </c>
      <c r="N4" s="42">
        <v>89020</v>
      </c>
      <c r="O4" s="42"/>
      <c r="P4" s="42"/>
    </row>
    <row r="5" spans="1:18" s="18" customFormat="1" ht="30" customHeight="1" x14ac:dyDescent="0.3">
      <c r="A5" s="10">
        <v>2</v>
      </c>
      <c r="B5" s="11" t="s">
        <v>10</v>
      </c>
      <c r="C5" s="12" t="s">
        <v>11</v>
      </c>
      <c r="D5" s="15">
        <v>140</v>
      </c>
      <c r="E5" s="5">
        <v>3.42</v>
      </c>
      <c r="F5" s="16">
        <f t="shared" ref="F5:F14" si="0">E5*D5</f>
        <v>478.8</v>
      </c>
      <c r="G5" s="15">
        <v>730</v>
      </c>
      <c r="H5" s="6">
        <v>3.3</v>
      </c>
      <c r="I5" s="16">
        <f t="shared" ref="I5:I14" si="1">H5*G5</f>
        <v>2409</v>
      </c>
      <c r="J5" s="47">
        <f t="shared" ref="J5:J14" si="2">I5+F5</f>
        <v>2887.8</v>
      </c>
      <c r="K5" s="48"/>
      <c r="L5" s="1" t="s">
        <v>45</v>
      </c>
      <c r="M5" s="3" t="s">
        <v>76</v>
      </c>
      <c r="N5" s="42">
        <v>89017</v>
      </c>
      <c r="O5" s="42"/>
      <c r="P5" s="42"/>
    </row>
    <row r="6" spans="1:18" s="18" customFormat="1" ht="30" customHeight="1" x14ac:dyDescent="0.3">
      <c r="A6" s="10">
        <v>3</v>
      </c>
      <c r="B6" s="11" t="s">
        <v>51</v>
      </c>
      <c r="C6" s="12" t="s">
        <v>9</v>
      </c>
      <c r="D6" s="15">
        <v>0</v>
      </c>
      <c r="E6" s="5">
        <v>0.38790000000000002</v>
      </c>
      <c r="F6" s="16">
        <f t="shared" si="0"/>
        <v>0</v>
      </c>
      <c r="G6" s="15">
        <v>261050</v>
      </c>
      <c r="H6" s="6">
        <v>0.38009999999999999</v>
      </c>
      <c r="I6" s="16">
        <f t="shared" si="1"/>
        <v>99225.104999999996</v>
      </c>
      <c r="J6" s="47">
        <f t="shared" si="2"/>
        <v>99225.104999999996</v>
      </c>
      <c r="K6" s="48"/>
      <c r="L6" s="1" t="s">
        <v>45</v>
      </c>
      <c r="M6" s="3" t="s">
        <v>77</v>
      </c>
      <c r="N6" s="42">
        <v>99174</v>
      </c>
      <c r="O6" s="42"/>
      <c r="P6" s="42"/>
    </row>
    <row r="7" spans="1:18" s="18" customFormat="1" ht="30" customHeight="1" x14ac:dyDescent="0.3">
      <c r="A7" s="10">
        <v>4</v>
      </c>
      <c r="B7" s="11" t="s">
        <v>12</v>
      </c>
      <c r="C7" s="12" t="s">
        <v>11</v>
      </c>
      <c r="D7" s="15">
        <v>24</v>
      </c>
      <c r="E7" s="5">
        <v>3.98</v>
      </c>
      <c r="F7" s="16">
        <f t="shared" si="0"/>
        <v>95.52</v>
      </c>
      <c r="G7" s="15">
        <v>1062</v>
      </c>
      <c r="H7" s="6">
        <v>3.86</v>
      </c>
      <c r="I7" s="16">
        <f t="shared" si="1"/>
        <v>4099.32</v>
      </c>
      <c r="J7" s="47">
        <f t="shared" si="2"/>
        <v>4194.84</v>
      </c>
      <c r="K7" s="48"/>
      <c r="L7" s="1" t="s">
        <v>45</v>
      </c>
      <c r="M7" s="3" t="s">
        <v>78</v>
      </c>
      <c r="N7" s="42">
        <v>89039</v>
      </c>
      <c r="O7" s="42"/>
      <c r="P7" s="42"/>
    </row>
    <row r="8" spans="1:18" s="18" customFormat="1" ht="30" customHeight="1" x14ac:dyDescent="0.3">
      <c r="A8" s="10">
        <v>5</v>
      </c>
      <c r="B8" s="11" t="s">
        <v>36</v>
      </c>
      <c r="C8" s="12" t="s">
        <v>9</v>
      </c>
      <c r="D8" s="15">
        <v>6600</v>
      </c>
      <c r="E8" s="5">
        <v>0.67100000000000004</v>
      </c>
      <c r="F8" s="16">
        <f t="shared" si="0"/>
        <v>4428.6000000000004</v>
      </c>
      <c r="G8" s="15">
        <v>19830</v>
      </c>
      <c r="H8" s="6">
        <v>0.66500000000000004</v>
      </c>
      <c r="I8" s="16">
        <f t="shared" si="1"/>
        <v>13186.95</v>
      </c>
      <c r="J8" s="47">
        <f t="shared" si="2"/>
        <v>17615.550000000003</v>
      </c>
      <c r="K8" s="48"/>
      <c r="L8" s="1" t="s">
        <v>45</v>
      </c>
      <c r="M8" s="3" t="s">
        <v>75</v>
      </c>
      <c r="N8" s="42">
        <v>89240</v>
      </c>
      <c r="O8" s="42"/>
      <c r="P8" s="42"/>
    </row>
    <row r="9" spans="1:18" s="18" customFormat="1" ht="30" customHeight="1" x14ac:dyDescent="0.3">
      <c r="A9" s="10">
        <v>6</v>
      </c>
      <c r="B9" s="11" t="s">
        <v>52</v>
      </c>
      <c r="C9" s="12" t="s">
        <v>9</v>
      </c>
      <c r="D9" s="15">
        <v>290000</v>
      </c>
      <c r="E9" s="5">
        <v>0.27450000000000002</v>
      </c>
      <c r="F9" s="16">
        <f t="shared" si="0"/>
        <v>79605</v>
      </c>
      <c r="G9" s="15">
        <v>1698070</v>
      </c>
      <c r="H9" s="6">
        <v>0.26740000000000003</v>
      </c>
      <c r="I9" s="16">
        <f t="shared" si="1"/>
        <v>454063.91800000006</v>
      </c>
      <c r="J9" s="47">
        <f t="shared" si="2"/>
        <v>533668.91800000006</v>
      </c>
      <c r="K9" s="48"/>
      <c r="L9" s="1" t="s">
        <v>45</v>
      </c>
      <c r="M9" s="3" t="s">
        <v>78</v>
      </c>
      <c r="N9" s="42">
        <v>89038</v>
      </c>
      <c r="O9" s="42"/>
      <c r="P9" s="42"/>
    </row>
    <row r="10" spans="1:18" s="18" customFormat="1" ht="30" customHeight="1" x14ac:dyDescent="0.3">
      <c r="A10" s="10">
        <v>7</v>
      </c>
      <c r="B10" s="11" t="s">
        <v>53</v>
      </c>
      <c r="C10" s="12" t="s">
        <v>9</v>
      </c>
      <c r="D10" s="15">
        <v>0</v>
      </c>
      <c r="E10" s="5">
        <v>0.3896</v>
      </c>
      <c r="F10" s="16">
        <f t="shared" si="0"/>
        <v>0</v>
      </c>
      <c r="G10" s="15">
        <v>163000</v>
      </c>
      <c r="H10" s="6">
        <v>0.38159999999999999</v>
      </c>
      <c r="I10" s="16">
        <f t="shared" si="1"/>
        <v>62200.799999999996</v>
      </c>
      <c r="J10" s="47">
        <f t="shared" si="2"/>
        <v>62200.799999999996</v>
      </c>
      <c r="K10" s="48"/>
      <c r="L10" s="1" t="s">
        <v>45</v>
      </c>
      <c r="M10" s="3" t="s">
        <v>77</v>
      </c>
      <c r="N10" s="42">
        <v>99176</v>
      </c>
      <c r="O10" s="42"/>
      <c r="P10" s="42"/>
    </row>
    <row r="11" spans="1:18" s="18" customFormat="1" ht="30" customHeight="1" x14ac:dyDescent="0.3">
      <c r="A11" s="10">
        <v>8</v>
      </c>
      <c r="B11" s="11" t="s">
        <v>54</v>
      </c>
      <c r="C11" s="12" t="s">
        <v>9</v>
      </c>
      <c r="D11" s="15">
        <v>26600</v>
      </c>
      <c r="E11" s="5">
        <v>0.30399999999999999</v>
      </c>
      <c r="F11" s="16">
        <f t="shared" si="0"/>
        <v>8086.4</v>
      </c>
      <c r="G11" s="15">
        <v>120530</v>
      </c>
      <c r="H11" s="6">
        <v>0.29599999999999999</v>
      </c>
      <c r="I11" s="16">
        <f t="shared" si="1"/>
        <v>35676.879999999997</v>
      </c>
      <c r="J11" s="47">
        <f t="shared" si="2"/>
        <v>43763.28</v>
      </c>
      <c r="K11" s="48"/>
      <c r="L11" s="1" t="s">
        <v>45</v>
      </c>
      <c r="M11" s="3" t="s">
        <v>79</v>
      </c>
      <c r="N11" s="42">
        <v>89035</v>
      </c>
      <c r="O11" s="42"/>
      <c r="P11" s="42"/>
    </row>
    <row r="12" spans="1:18" s="18" customFormat="1" ht="30" customHeight="1" x14ac:dyDescent="0.3">
      <c r="A12" s="10">
        <v>9</v>
      </c>
      <c r="B12" s="11" t="s">
        <v>55</v>
      </c>
      <c r="C12" s="12" t="s">
        <v>9</v>
      </c>
      <c r="D12" s="13"/>
      <c r="E12" s="5">
        <v>0.40100000000000002</v>
      </c>
      <c r="F12" s="14">
        <f t="shared" si="0"/>
        <v>0</v>
      </c>
      <c r="G12" s="13">
        <v>19000</v>
      </c>
      <c r="H12" s="5">
        <v>0.39300000000000002</v>
      </c>
      <c r="I12" s="14">
        <f t="shared" si="1"/>
        <v>7467</v>
      </c>
      <c r="J12" s="45">
        <f t="shared" si="2"/>
        <v>7467</v>
      </c>
      <c r="K12" s="46"/>
      <c r="L12" s="1" t="s">
        <v>45</v>
      </c>
      <c r="M12" s="3" t="s">
        <v>77</v>
      </c>
      <c r="N12" s="42" t="s">
        <v>91</v>
      </c>
      <c r="O12" s="42"/>
      <c r="P12" s="42"/>
    </row>
    <row r="13" spans="1:18" s="18" customFormat="1" ht="30" customHeight="1" x14ac:dyDescent="0.3">
      <c r="A13" s="10">
        <v>10</v>
      </c>
      <c r="B13" s="11" t="s">
        <v>56</v>
      </c>
      <c r="C13" s="12" t="s">
        <v>9</v>
      </c>
      <c r="D13" s="13">
        <v>2400</v>
      </c>
      <c r="E13" s="5">
        <v>0.26590000000000003</v>
      </c>
      <c r="F13" s="14">
        <f t="shared" si="0"/>
        <v>638.16000000000008</v>
      </c>
      <c r="G13" s="13">
        <v>29350</v>
      </c>
      <c r="H13" s="5">
        <v>0.25790000000000002</v>
      </c>
      <c r="I13" s="14">
        <f t="shared" si="1"/>
        <v>7569.3650000000007</v>
      </c>
      <c r="J13" s="45">
        <f t="shared" si="2"/>
        <v>8207.5250000000015</v>
      </c>
      <c r="K13" s="46"/>
      <c r="L13" s="1" t="s">
        <v>45</v>
      </c>
      <c r="M13" s="3" t="s">
        <v>76</v>
      </c>
      <c r="N13" s="42">
        <v>89028</v>
      </c>
      <c r="O13" s="42"/>
      <c r="P13" s="42"/>
    </row>
    <row r="14" spans="1:18" s="18" customFormat="1" ht="30" customHeight="1" x14ac:dyDescent="0.3">
      <c r="A14" s="10">
        <v>11</v>
      </c>
      <c r="B14" s="11" t="s">
        <v>13</v>
      </c>
      <c r="C14" s="12" t="s">
        <v>11</v>
      </c>
      <c r="D14" s="13">
        <v>14</v>
      </c>
      <c r="E14" s="5">
        <v>3.98</v>
      </c>
      <c r="F14" s="14">
        <f t="shared" si="0"/>
        <v>55.72</v>
      </c>
      <c r="G14" s="13">
        <v>363</v>
      </c>
      <c r="H14" s="5">
        <v>3.86</v>
      </c>
      <c r="I14" s="14">
        <f t="shared" si="1"/>
        <v>1401.18</v>
      </c>
      <c r="J14" s="72">
        <f t="shared" si="2"/>
        <v>1456.9</v>
      </c>
      <c r="K14" s="73"/>
      <c r="L14" s="1" t="s">
        <v>45</v>
      </c>
      <c r="M14" s="3" t="s">
        <v>76</v>
      </c>
      <c r="N14" s="42">
        <v>89002</v>
      </c>
      <c r="O14" s="42"/>
      <c r="P14" s="42"/>
    </row>
    <row r="15" spans="1:18" s="18" customFormat="1" ht="30" customHeight="1" x14ac:dyDescent="0.3">
      <c r="A15" s="52" t="s">
        <v>38</v>
      </c>
      <c r="B15" s="53"/>
      <c r="C15" s="53"/>
      <c r="D15" s="53"/>
      <c r="E15" s="54"/>
      <c r="F15" s="17">
        <f>SUM(F4:F14)</f>
        <v>106725.1</v>
      </c>
      <c r="G15" s="49"/>
      <c r="H15" s="51"/>
      <c r="I15" s="17">
        <f>SUM(I4:I14)</f>
        <v>873631.29800000018</v>
      </c>
      <c r="J15" s="47">
        <f>SUM(J4:J14)</f>
        <v>980356.39800000016</v>
      </c>
      <c r="K15" s="48">
        <f>SUM(K4:K14)</f>
        <v>0</v>
      </c>
      <c r="L15" s="43"/>
      <c r="M15" s="43"/>
      <c r="N15" s="43"/>
      <c r="O15" s="43"/>
      <c r="P15" s="43"/>
    </row>
    <row r="16" spans="1:18" s="18" customFormat="1" ht="30" customHeight="1" x14ac:dyDescent="0.3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s="18" customFormat="1" ht="30" customHeight="1" x14ac:dyDescent="0.3">
      <c r="A17" s="71" t="s">
        <v>7</v>
      </c>
      <c r="B17" s="71"/>
      <c r="C17" s="71"/>
      <c r="D17" s="71"/>
      <c r="E17" s="71"/>
      <c r="F17" s="71"/>
      <c r="G17" s="71"/>
      <c r="H17" s="71"/>
      <c r="I17" s="71"/>
      <c r="J17" s="19"/>
      <c r="K17" s="67" t="s">
        <v>24</v>
      </c>
      <c r="L17" s="68"/>
      <c r="M17" s="68"/>
      <c r="N17" s="68"/>
      <c r="O17" s="68"/>
      <c r="P17" s="69"/>
    </row>
    <row r="18" spans="1:16" s="18" customFormat="1" ht="30" customHeight="1" x14ac:dyDescent="0.3">
      <c r="A18" s="37" t="s">
        <v>0</v>
      </c>
      <c r="B18" s="35" t="s">
        <v>1</v>
      </c>
      <c r="C18" s="37" t="s">
        <v>6</v>
      </c>
      <c r="D18" s="37" t="s">
        <v>2</v>
      </c>
      <c r="E18" s="33" t="s">
        <v>34</v>
      </c>
      <c r="F18" s="37" t="s">
        <v>5</v>
      </c>
      <c r="G18" s="33" t="s">
        <v>4</v>
      </c>
      <c r="H18" s="34" t="s">
        <v>3</v>
      </c>
      <c r="I18" s="33" t="s">
        <v>68</v>
      </c>
      <c r="J18" s="19"/>
      <c r="K18" s="37" t="s">
        <v>0</v>
      </c>
      <c r="L18" s="90" t="s">
        <v>1</v>
      </c>
      <c r="M18" s="91"/>
      <c r="N18" s="37" t="s">
        <v>39</v>
      </c>
      <c r="O18" s="33" t="s">
        <v>44</v>
      </c>
      <c r="P18" s="37" t="s">
        <v>5</v>
      </c>
    </row>
    <row r="19" spans="1:16" s="18" customFormat="1" ht="30" customHeight="1" x14ac:dyDescent="0.3">
      <c r="A19" s="20">
        <v>12</v>
      </c>
      <c r="B19" s="21" t="s">
        <v>57</v>
      </c>
      <c r="C19" s="22" t="s">
        <v>58</v>
      </c>
      <c r="D19" s="23">
        <v>24</v>
      </c>
      <c r="E19" s="6">
        <v>7.05</v>
      </c>
      <c r="F19" s="24">
        <f t="shared" ref="F19:F32" si="3">E19*D19</f>
        <v>169.2</v>
      </c>
      <c r="G19" s="1" t="s">
        <v>45</v>
      </c>
      <c r="H19" s="8" t="s">
        <v>80</v>
      </c>
      <c r="I19" s="39">
        <v>89136</v>
      </c>
      <c r="J19" s="19"/>
      <c r="K19" s="20">
        <v>26</v>
      </c>
      <c r="L19" s="40" t="s">
        <v>30</v>
      </c>
      <c r="M19" s="41"/>
      <c r="N19" s="38">
        <v>15</v>
      </c>
      <c r="O19" s="7">
        <v>495</v>
      </c>
      <c r="P19" s="24">
        <f>N19*O19</f>
        <v>7425</v>
      </c>
    </row>
    <row r="20" spans="1:16" s="18" customFormat="1" ht="30" customHeight="1" x14ac:dyDescent="0.3">
      <c r="A20" s="20">
        <v>13</v>
      </c>
      <c r="B20" s="21" t="s">
        <v>16</v>
      </c>
      <c r="C20" s="22" t="s">
        <v>17</v>
      </c>
      <c r="D20" s="23">
        <v>943</v>
      </c>
      <c r="E20" s="6">
        <v>19.3</v>
      </c>
      <c r="F20" s="24">
        <f t="shared" si="3"/>
        <v>18199.900000000001</v>
      </c>
      <c r="G20" s="1" t="s">
        <v>45</v>
      </c>
      <c r="H20" s="8" t="s">
        <v>83</v>
      </c>
      <c r="I20" s="39">
        <v>89169</v>
      </c>
      <c r="J20" s="19"/>
      <c r="K20" s="20">
        <v>27</v>
      </c>
      <c r="L20" s="40" t="s">
        <v>31</v>
      </c>
      <c r="M20" s="41"/>
      <c r="N20" s="38">
        <v>14</v>
      </c>
      <c r="O20" s="7">
        <v>495</v>
      </c>
      <c r="P20" s="24">
        <f t="shared" ref="P20:P21" si="4">N20*O20</f>
        <v>6930</v>
      </c>
    </row>
    <row r="21" spans="1:16" s="18" customFormat="1" ht="30" customHeight="1" x14ac:dyDescent="0.3">
      <c r="A21" s="20">
        <v>14</v>
      </c>
      <c r="B21" s="21" t="s">
        <v>59</v>
      </c>
      <c r="C21" s="22" t="s">
        <v>17</v>
      </c>
      <c r="D21" s="23">
        <v>150</v>
      </c>
      <c r="E21" s="6">
        <v>19.3</v>
      </c>
      <c r="F21" s="24">
        <f t="shared" si="3"/>
        <v>2895</v>
      </c>
      <c r="G21" s="1" t="s">
        <v>45</v>
      </c>
      <c r="H21" s="2" t="s">
        <v>83</v>
      </c>
      <c r="I21" s="2">
        <v>89170</v>
      </c>
      <c r="J21" s="19"/>
      <c r="K21" s="20">
        <v>28</v>
      </c>
      <c r="L21" s="40" t="s">
        <v>32</v>
      </c>
      <c r="M21" s="41"/>
      <c r="N21" s="38">
        <v>6</v>
      </c>
      <c r="O21" s="7">
        <v>495</v>
      </c>
      <c r="P21" s="24">
        <f t="shared" si="4"/>
        <v>2970</v>
      </c>
    </row>
    <row r="22" spans="1:16" s="18" customFormat="1" ht="30" customHeight="1" x14ac:dyDescent="0.3">
      <c r="A22" s="20">
        <v>15</v>
      </c>
      <c r="B22" s="21" t="s">
        <v>23</v>
      </c>
      <c r="C22" s="22" t="s">
        <v>60</v>
      </c>
      <c r="D22" s="23">
        <v>220</v>
      </c>
      <c r="E22" s="6">
        <v>23.65</v>
      </c>
      <c r="F22" s="24">
        <f t="shared" si="3"/>
        <v>5203</v>
      </c>
      <c r="G22" s="1" t="s">
        <v>45</v>
      </c>
      <c r="H22" s="2" t="s">
        <v>81</v>
      </c>
      <c r="I22" s="2">
        <v>89239</v>
      </c>
      <c r="J22" s="19"/>
      <c r="K22" s="52" t="s">
        <v>40</v>
      </c>
      <c r="L22" s="53"/>
      <c r="M22" s="53"/>
      <c r="N22" s="53"/>
      <c r="O22" s="54"/>
      <c r="P22" s="24">
        <f>SUM(P19:P21)</f>
        <v>17325</v>
      </c>
    </row>
    <row r="23" spans="1:16" s="18" customFormat="1" ht="30" customHeight="1" x14ac:dyDescent="0.3">
      <c r="A23" s="20">
        <v>16</v>
      </c>
      <c r="B23" s="21" t="s">
        <v>61</v>
      </c>
      <c r="C23" s="22" t="s">
        <v>58</v>
      </c>
      <c r="D23" s="23">
        <v>189</v>
      </c>
      <c r="E23" s="6">
        <v>8.5500000000000007</v>
      </c>
      <c r="F23" s="24">
        <f t="shared" si="3"/>
        <v>1615.95</v>
      </c>
      <c r="G23" s="1" t="s">
        <v>45</v>
      </c>
      <c r="H23" s="2" t="s">
        <v>82</v>
      </c>
      <c r="I23" s="2">
        <v>89166</v>
      </c>
      <c r="J23" s="19"/>
      <c r="K23" s="25"/>
      <c r="L23" s="25"/>
      <c r="M23" s="25"/>
      <c r="N23" s="25"/>
      <c r="O23" s="25"/>
      <c r="P23" s="19"/>
    </row>
    <row r="24" spans="1:16" s="18" customFormat="1" ht="30" customHeight="1" x14ac:dyDescent="0.3">
      <c r="A24" s="20">
        <v>17</v>
      </c>
      <c r="B24" s="21" t="s">
        <v>18</v>
      </c>
      <c r="C24" s="22" t="s">
        <v>19</v>
      </c>
      <c r="D24" s="23">
        <v>50</v>
      </c>
      <c r="E24" s="6">
        <v>15.35</v>
      </c>
      <c r="F24" s="24">
        <f t="shared" si="3"/>
        <v>767.5</v>
      </c>
      <c r="G24" s="1" t="s">
        <v>45</v>
      </c>
      <c r="H24" s="2" t="s">
        <v>84</v>
      </c>
      <c r="I24" s="2">
        <v>89067</v>
      </c>
      <c r="J24" s="19"/>
      <c r="K24" s="67" t="s">
        <v>35</v>
      </c>
      <c r="L24" s="68"/>
      <c r="M24" s="68"/>
      <c r="N24" s="68"/>
      <c r="O24" s="68"/>
      <c r="P24" s="69"/>
    </row>
    <row r="25" spans="1:16" s="18" customFormat="1" ht="30" customHeight="1" x14ac:dyDescent="0.3">
      <c r="A25" s="20">
        <v>18</v>
      </c>
      <c r="B25" s="21" t="s">
        <v>20</v>
      </c>
      <c r="C25" s="22" t="s">
        <v>21</v>
      </c>
      <c r="D25" s="23">
        <v>360</v>
      </c>
      <c r="E25" s="6">
        <v>3.68</v>
      </c>
      <c r="F25" s="24">
        <f t="shared" si="3"/>
        <v>1324.8</v>
      </c>
      <c r="G25" s="1" t="s">
        <v>45</v>
      </c>
      <c r="H25" s="2" t="s">
        <v>84</v>
      </c>
      <c r="I25" s="2">
        <v>89075</v>
      </c>
      <c r="J25" s="19"/>
      <c r="K25" s="55" t="s">
        <v>42</v>
      </c>
      <c r="L25" s="56"/>
      <c r="M25" s="56"/>
      <c r="N25" s="56"/>
      <c r="O25" s="57"/>
      <c r="P25" s="24">
        <f>J15</f>
        <v>980356.39800000016</v>
      </c>
    </row>
    <row r="26" spans="1:16" s="18" customFormat="1" ht="30" customHeight="1" x14ac:dyDescent="0.3">
      <c r="A26" s="20">
        <v>19</v>
      </c>
      <c r="B26" s="21" t="s">
        <v>22</v>
      </c>
      <c r="C26" s="22" t="s">
        <v>21</v>
      </c>
      <c r="D26" s="23">
        <v>200</v>
      </c>
      <c r="E26" s="6">
        <v>3.31</v>
      </c>
      <c r="F26" s="24">
        <f t="shared" si="3"/>
        <v>662</v>
      </c>
      <c r="G26" s="1" t="s">
        <v>45</v>
      </c>
      <c r="H26" s="2" t="s">
        <v>84</v>
      </c>
      <c r="I26" s="2">
        <v>89220</v>
      </c>
      <c r="J26" s="19"/>
      <c r="K26" s="58" t="s">
        <v>43</v>
      </c>
      <c r="L26" s="59"/>
      <c r="M26" s="59"/>
      <c r="N26" s="59"/>
      <c r="O26" s="60"/>
      <c r="P26" s="24">
        <f>F33</f>
        <v>88940.250000000015</v>
      </c>
    </row>
    <row r="27" spans="1:16" s="18" customFormat="1" ht="30" customHeight="1" x14ac:dyDescent="0.3">
      <c r="A27" s="20">
        <v>20</v>
      </c>
      <c r="B27" s="21" t="s">
        <v>62</v>
      </c>
      <c r="C27" s="22" t="s">
        <v>9</v>
      </c>
      <c r="D27" s="23">
        <v>180000</v>
      </c>
      <c r="E27" s="6">
        <v>0.22600000000000001</v>
      </c>
      <c r="F27" s="24">
        <f t="shared" si="3"/>
        <v>40680</v>
      </c>
      <c r="G27" s="1" t="s">
        <v>45</v>
      </c>
      <c r="H27" s="2" t="s">
        <v>84</v>
      </c>
      <c r="I27" s="2">
        <v>89083</v>
      </c>
      <c r="J27" s="19"/>
      <c r="K27" s="55" t="s">
        <v>40</v>
      </c>
      <c r="L27" s="56"/>
      <c r="M27" s="56"/>
      <c r="N27" s="56"/>
      <c r="O27" s="57"/>
      <c r="P27" s="24">
        <f>P22</f>
        <v>17325</v>
      </c>
    </row>
    <row r="28" spans="1:16" s="18" customFormat="1" ht="30" customHeight="1" x14ac:dyDescent="0.3">
      <c r="A28" s="20">
        <v>21</v>
      </c>
      <c r="B28" s="21" t="s">
        <v>73</v>
      </c>
      <c r="C28" s="22" t="s">
        <v>58</v>
      </c>
      <c r="D28" s="23">
        <v>2222</v>
      </c>
      <c r="E28" s="6">
        <v>7.15</v>
      </c>
      <c r="F28" s="24">
        <f t="shared" si="3"/>
        <v>15887.300000000001</v>
      </c>
      <c r="G28" s="1" t="s">
        <v>45</v>
      </c>
      <c r="H28" s="2" t="s">
        <v>80</v>
      </c>
      <c r="I28" s="2">
        <v>89133</v>
      </c>
      <c r="J28" s="19"/>
    </row>
    <row r="29" spans="1:16" s="18" customFormat="1" ht="30" customHeight="1" x14ac:dyDescent="0.3">
      <c r="A29" s="20">
        <v>22</v>
      </c>
      <c r="B29" s="21" t="s">
        <v>63</v>
      </c>
      <c r="C29" s="22" t="s">
        <v>66</v>
      </c>
      <c r="D29" s="23">
        <v>165</v>
      </c>
      <c r="E29" s="6">
        <v>1.24</v>
      </c>
      <c r="F29" s="24">
        <f t="shared" si="3"/>
        <v>204.6</v>
      </c>
      <c r="G29" s="1" t="s">
        <v>45</v>
      </c>
      <c r="H29" s="2" t="s">
        <v>85</v>
      </c>
      <c r="I29" s="2" t="s">
        <v>88</v>
      </c>
      <c r="J29" s="25"/>
      <c r="K29" s="49" t="s">
        <v>47</v>
      </c>
      <c r="L29" s="50"/>
      <c r="M29" s="51"/>
      <c r="N29" s="92">
        <f>SUM(P25:P27)</f>
        <v>1086621.6480000003</v>
      </c>
      <c r="O29" s="93"/>
      <c r="P29" s="94"/>
    </row>
    <row r="30" spans="1:16" s="18" customFormat="1" ht="30" customHeight="1" x14ac:dyDescent="0.3">
      <c r="A30" s="20">
        <v>23</v>
      </c>
      <c r="B30" s="21" t="s">
        <v>64</v>
      </c>
      <c r="C30" s="22" t="s">
        <v>65</v>
      </c>
      <c r="D30" s="23">
        <v>50</v>
      </c>
      <c r="E30" s="6">
        <v>24.85</v>
      </c>
      <c r="F30" s="24">
        <f t="shared" si="3"/>
        <v>1242.5</v>
      </c>
      <c r="G30" s="1" t="s">
        <v>45</v>
      </c>
      <c r="H30" s="2" t="s">
        <v>86</v>
      </c>
      <c r="I30" s="2" t="s">
        <v>87</v>
      </c>
      <c r="J30" s="25"/>
      <c r="K30" s="25"/>
      <c r="L30" s="25"/>
      <c r="M30" s="25"/>
      <c r="N30" s="25"/>
      <c r="O30" s="25"/>
      <c r="P30" s="25"/>
    </row>
    <row r="31" spans="1:16" s="18" customFormat="1" ht="30" customHeight="1" x14ac:dyDescent="0.3">
      <c r="A31" s="20">
        <v>24</v>
      </c>
      <c r="B31" s="21" t="s">
        <v>48</v>
      </c>
      <c r="C31" s="22" t="s">
        <v>14</v>
      </c>
      <c r="D31" s="23">
        <v>150</v>
      </c>
      <c r="E31" s="6">
        <v>0.59</v>
      </c>
      <c r="F31" s="24">
        <f t="shared" si="3"/>
        <v>88.5</v>
      </c>
      <c r="G31" s="1" t="s">
        <v>45</v>
      </c>
      <c r="H31" s="2" t="s">
        <v>85</v>
      </c>
      <c r="I31" s="2" t="s">
        <v>89</v>
      </c>
      <c r="J31" s="25"/>
      <c r="K31" s="25"/>
      <c r="L31" s="25"/>
      <c r="M31" s="25"/>
      <c r="N31" s="25"/>
      <c r="O31" s="25"/>
      <c r="P31" s="25"/>
    </row>
    <row r="32" spans="1:16" s="18" customFormat="1" ht="30" customHeight="1" x14ac:dyDescent="0.3">
      <c r="A32" s="20">
        <v>25</v>
      </c>
      <c r="B32" s="21" t="s">
        <v>49</v>
      </c>
      <c r="C32" s="22" t="s">
        <v>15</v>
      </c>
      <c r="D32" s="23">
        <v>0</v>
      </c>
      <c r="E32" s="6">
        <v>0.98</v>
      </c>
      <c r="F32" s="24">
        <f t="shared" si="3"/>
        <v>0</v>
      </c>
      <c r="G32" s="1" t="s">
        <v>45</v>
      </c>
      <c r="H32" s="9" t="s">
        <v>85</v>
      </c>
      <c r="I32" s="9" t="s">
        <v>90</v>
      </c>
      <c r="J32" s="26"/>
      <c r="K32" s="26"/>
      <c r="L32" s="26"/>
      <c r="M32" s="26"/>
      <c r="N32" s="26"/>
      <c r="O32" s="26"/>
      <c r="P32" s="26"/>
    </row>
    <row r="33" spans="1:16" ht="30" customHeight="1" x14ac:dyDescent="0.3">
      <c r="A33" s="74" t="s">
        <v>37</v>
      </c>
      <c r="B33" s="74"/>
      <c r="C33" s="74"/>
      <c r="D33" s="74"/>
      <c r="E33" s="74"/>
      <c r="F33" s="24">
        <f>SUM(F19:F32)</f>
        <v>88940.250000000015</v>
      </c>
      <c r="G33" s="44"/>
      <c r="H33" s="44"/>
      <c r="I33" s="44"/>
    </row>
    <row r="34" spans="1:16" ht="30" hidden="1" customHeight="1" x14ac:dyDescent="0.3"/>
    <row r="35" spans="1:16" ht="30" hidden="1" customHeight="1" x14ac:dyDescent="0.3">
      <c r="G35" s="27"/>
      <c r="H35" s="27"/>
      <c r="I35" s="27"/>
      <c r="J35" s="27"/>
      <c r="K35" s="27"/>
      <c r="L35" s="27"/>
      <c r="M35" s="28"/>
      <c r="N35" s="28"/>
      <c r="O35" s="28"/>
      <c r="P35" s="27"/>
    </row>
    <row r="36" spans="1:16" ht="30" hidden="1" customHeight="1" x14ac:dyDescent="0.3"/>
    <row r="37" spans="1:16" ht="30" hidden="1" customHeight="1" x14ac:dyDescent="0.3"/>
    <row r="38" spans="1:16" ht="30" hidden="1" customHeight="1" x14ac:dyDescent="0.3"/>
    <row r="39" spans="1:16" ht="30" hidden="1" customHeight="1" x14ac:dyDescent="0.3"/>
    <row r="40" spans="1:16" ht="30" hidden="1" customHeight="1" x14ac:dyDescent="0.3">
      <c r="A40" s="32"/>
      <c r="B40" s="32"/>
      <c r="C40" s="32"/>
    </row>
    <row r="41" spans="1:16" ht="30" hidden="1" customHeight="1" x14ac:dyDescent="0.3"/>
    <row r="42" spans="1:16" ht="30" hidden="1" customHeight="1" x14ac:dyDescent="0.3"/>
    <row r="43" spans="1:16" ht="30" hidden="1" customHeight="1" x14ac:dyDescent="0.3"/>
    <row r="44" spans="1:16" ht="30" hidden="1" customHeight="1" x14ac:dyDescent="0.3"/>
    <row r="45" spans="1:16" ht="30" customHeight="1" x14ac:dyDescent="0.3"/>
    <row r="46" spans="1:16" ht="30" customHeight="1" x14ac:dyDescent="0.3"/>
  </sheetData>
  <sheetProtection algorithmName="SHA-512" hashValue="gGfUx05tSs5DcsLOrxoJSlgovbwP1bgjqBGVhzFEXyhdE4ghenL+kmmOAp05MdyodREaFNtq8bSkYp3tixHtVA==" saltValue="wz+XQrBaJWFwaPoPBufFWw==" spinCount="100000" sheet="1" objects="1" scenarios="1"/>
  <mergeCells count="55">
    <mergeCell ref="N1:P3"/>
    <mergeCell ref="A2:C2"/>
    <mergeCell ref="D2:D3"/>
    <mergeCell ref="E2:E3"/>
    <mergeCell ref="F2:F3"/>
    <mergeCell ref="G2:G3"/>
    <mergeCell ref="H2:H3"/>
    <mergeCell ref="I2:I3"/>
    <mergeCell ref="A1:C1"/>
    <mergeCell ref="D1:F1"/>
    <mergeCell ref="G1:I1"/>
    <mergeCell ref="J1:K3"/>
    <mergeCell ref="L1:L3"/>
    <mergeCell ref="M1:M3"/>
    <mergeCell ref="J7:K7"/>
    <mergeCell ref="N7:P7"/>
    <mergeCell ref="J8:K8"/>
    <mergeCell ref="N8:P8"/>
    <mergeCell ref="J4:K4"/>
    <mergeCell ref="N4:P4"/>
    <mergeCell ref="J5:K5"/>
    <mergeCell ref="N5:P5"/>
    <mergeCell ref="J6:K6"/>
    <mergeCell ref="N6:P6"/>
    <mergeCell ref="J11:K11"/>
    <mergeCell ref="N11:P11"/>
    <mergeCell ref="J12:K12"/>
    <mergeCell ref="N12:P12"/>
    <mergeCell ref="J9:K9"/>
    <mergeCell ref="N9:P9"/>
    <mergeCell ref="J10:K10"/>
    <mergeCell ref="N10:P10"/>
    <mergeCell ref="J13:K13"/>
    <mergeCell ref="N13:P13"/>
    <mergeCell ref="J14:K14"/>
    <mergeCell ref="N14:P14"/>
    <mergeCell ref="A15:E15"/>
    <mergeCell ref="G15:H15"/>
    <mergeCell ref="J15:K15"/>
    <mergeCell ref="L15:P15"/>
    <mergeCell ref="A17:I17"/>
    <mergeCell ref="K17:P17"/>
    <mergeCell ref="A33:E33"/>
    <mergeCell ref="G33:I33"/>
    <mergeCell ref="L18:M18"/>
    <mergeCell ref="L19:M19"/>
    <mergeCell ref="L20:M20"/>
    <mergeCell ref="L21:M21"/>
    <mergeCell ref="K22:O22"/>
    <mergeCell ref="K24:P24"/>
    <mergeCell ref="K25:O25"/>
    <mergeCell ref="K26:O26"/>
    <mergeCell ref="K27:O27"/>
    <mergeCell ref="K29:M29"/>
    <mergeCell ref="N29:P29"/>
  </mergeCells>
  <conditionalFormatting sqref="L4:L14 G19:G32">
    <cfRule type="expression" dxfId="5" priority="3">
      <formula>G4="X"</formula>
    </cfRule>
    <cfRule type="expression" dxfId="4" priority="4">
      <formula>G4="Exception"</formula>
    </cfRule>
  </conditionalFormatting>
  <dataValidations count="3">
    <dataValidation type="list" allowBlank="1" showInputMessage="1" showErrorMessage="1" errorTitle="Domestic" error="Please select X to indictae this item is of domestic origin." sqref="G19:G32">
      <formula1>$R$1:$R$2</formula1>
    </dataValidation>
    <dataValidation type="list" allowBlank="1" showInputMessage="1" showErrorMessage="1" errorTitle="Domestic" error="Please select X to indictae this item is of domestic origin._x000a_" sqref="L4:L14">
      <formula1>$R$1:$R$2</formula1>
    </dataValidation>
    <dataValidation type="decimal" allowBlank="1" showErrorMessage="1" errorTitle="Price needed" error="Please enter a price for this line." sqref="E4:E14 H4:H14 O19:O21 E19:E32">
      <formula1>0</formula1>
      <formula2>2000</formula2>
    </dataValidation>
  </dataValidations>
  <pageMargins left="0.5" right="0.5" top="0.5" bottom="0.5" header="0.3" footer="0.3"/>
  <pageSetup scale="47" orientation="landscape" horizontalDpi="4294967293" r:id="rId1"/>
  <headerFooter>
    <oddHeader>&amp;L&amp;"Arial,Regular"&amp;14Massachusetts School Buying Group Milk Bid 2020&amp;R&amp;"Arial,Regular"&amp;14Zone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6"/>
  <sheetViews>
    <sheetView showGridLines="0" showZeros="0" zoomScale="70" zoomScaleNormal="70" zoomScaleSheetLayoutView="70" workbookViewId="0">
      <selection activeCell="K22" sqref="K22:O22"/>
    </sheetView>
  </sheetViews>
  <sheetFormatPr defaultColWidth="0" defaultRowHeight="30" customHeight="1" zeroHeight="1" x14ac:dyDescent="0.3"/>
  <cols>
    <col min="1" max="1" width="8.88671875" style="25" customWidth="1"/>
    <col min="2" max="2" width="49.109375" style="30" customWidth="1"/>
    <col min="3" max="3" width="14.88671875" style="31" customWidth="1"/>
    <col min="4" max="6" width="16.88671875" style="25" customWidth="1"/>
    <col min="7" max="8" width="16.88671875" style="26" customWidth="1"/>
    <col min="9" max="9" width="19.6640625" style="26" customWidth="1"/>
    <col min="10" max="10" width="13" style="26" customWidth="1"/>
    <col min="11" max="11" width="5.88671875" style="26" customWidth="1"/>
    <col min="12" max="12" width="14.6640625" style="26" customWidth="1"/>
    <col min="13" max="13" width="18.33203125" style="26" customWidth="1"/>
    <col min="14" max="15" width="11.33203125" style="26" customWidth="1"/>
    <col min="16" max="16" width="17.33203125" style="26" customWidth="1"/>
    <col min="17" max="17" width="0.44140625" style="29" customWidth="1"/>
    <col min="18" max="16384" width="35" style="29" hidden="1"/>
  </cols>
  <sheetData>
    <row r="1" spans="1:18" s="18" customFormat="1" ht="30" customHeight="1" x14ac:dyDescent="0.3">
      <c r="A1" s="87" t="s">
        <v>74</v>
      </c>
      <c r="B1" s="88"/>
      <c r="C1" s="89"/>
      <c r="D1" s="70" t="s">
        <v>25</v>
      </c>
      <c r="E1" s="70"/>
      <c r="F1" s="70"/>
      <c r="G1" s="70" t="s">
        <v>27</v>
      </c>
      <c r="H1" s="70"/>
      <c r="I1" s="70"/>
      <c r="J1" s="81" t="s">
        <v>29</v>
      </c>
      <c r="K1" s="82"/>
      <c r="L1" s="75" t="s">
        <v>4</v>
      </c>
      <c r="M1" s="76" t="s">
        <v>3</v>
      </c>
      <c r="N1" s="61" t="s">
        <v>67</v>
      </c>
      <c r="O1" s="62"/>
      <c r="P1" s="63"/>
      <c r="R1" s="18" t="s">
        <v>45</v>
      </c>
    </row>
    <row r="2" spans="1:18" s="18" customFormat="1" ht="30" customHeight="1" x14ac:dyDescent="0.3">
      <c r="A2" s="71" t="s">
        <v>8</v>
      </c>
      <c r="B2" s="71"/>
      <c r="C2" s="71"/>
      <c r="D2" s="77" t="s">
        <v>2</v>
      </c>
      <c r="E2" s="79" t="s">
        <v>26</v>
      </c>
      <c r="F2" s="77" t="s">
        <v>28</v>
      </c>
      <c r="G2" s="77" t="s">
        <v>2</v>
      </c>
      <c r="H2" s="79" t="s">
        <v>71</v>
      </c>
      <c r="I2" s="77" t="s">
        <v>33</v>
      </c>
      <c r="J2" s="83"/>
      <c r="K2" s="84"/>
      <c r="L2" s="75"/>
      <c r="M2" s="76"/>
      <c r="N2" s="64"/>
      <c r="O2" s="65"/>
      <c r="P2" s="66"/>
      <c r="R2" s="18" t="s">
        <v>72</v>
      </c>
    </row>
    <row r="3" spans="1:18" s="18" customFormat="1" ht="30" customHeight="1" x14ac:dyDescent="0.3">
      <c r="A3" s="37" t="s">
        <v>0</v>
      </c>
      <c r="B3" s="35" t="s">
        <v>1</v>
      </c>
      <c r="C3" s="37" t="s">
        <v>6</v>
      </c>
      <c r="D3" s="78"/>
      <c r="E3" s="80"/>
      <c r="F3" s="78"/>
      <c r="G3" s="78"/>
      <c r="H3" s="80"/>
      <c r="I3" s="78"/>
      <c r="J3" s="85"/>
      <c r="K3" s="86"/>
      <c r="L3" s="75"/>
      <c r="M3" s="76"/>
      <c r="N3" s="64"/>
      <c r="O3" s="65"/>
      <c r="P3" s="66"/>
    </row>
    <row r="4" spans="1:18" s="18" customFormat="1" ht="30" customHeight="1" x14ac:dyDescent="0.3">
      <c r="A4" s="10">
        <v>1</v>
      </c>
      <c r="B4" s="11" t="s">
        <v>50</v>
      </c>
      <c r="C4" s="12" t="s">
        <v>9</v>
      </c>
      <c r="D4" s="13">
        <v>36975</v>
      </c>
      <c r="E4" s="5">
        <v>0.27079999999999999</v>
      </c>
      <c r="F4" s="14">
        <f>E4*D4</f>
        <v>10012.83</v>
      </c>
      <c r="G4" s="13">
        <v>423522</v>
      </c>
      <c r="H4" s="5">
        <v>0.26200000000000001</v>
      </c>
      <c r="I4" s="14">
        <f>H4*G4</f>
        <v>110962.76400000001</v>
      </c>
      <c r="J4" s="45">
        <f>I4+F4</f>
        <v>120975.59400000001</v>
      </c>
      <c r="K4" s="46"/>
      <c r="L4" s="1"/>
      <c r="M4" s="3" t="s">
        <v>76</v>
      </c>
      <c r="N4" s="42">
        <v>89020</v>
      </c>
      <c r="O4" s="42"/>
      <c r="P4" s="42"/>
    </row>
    <row r="5" spans="1:18" s="18" customFormat="1" ht="30" customHeight="1" x14ac:dyDescent="0.3">
      <c r="A5" s="10">
        <v>2</v>
      </c>
      <c r="B5" s="11" t="s">
        <v>10</v>
      </c>
      <c r="C5" s="12" t="s">
        <v>11</v>
      </c>
      <c r="D5" s="15">
        <v>28</v>
      </c>
      <c r="E5" s="5">
        <v>3.42</v>
      </c>
      <c r="F5" s="16">
        <f t="shared" ref="F5:F14" si="0">E5*D5</f>
        <v>95.759999999999991</v>
      </c>
      <c r="G5" s="15">
        <v>387</v>
      </c>
      <c r="H5" s="6">
        <v>3.3</v>
      </c>
      <c r="I5" s="16">
        <f t="shared" ref="I5:I14" si="1">H5*G5</f>
        <v>1277.0999999999999</v>
      </c>
      <c r="J5" s="47">
        <f t="shared" ref="J5:J14" si="2">I5+F5</f>
        <v>1372.86</v>
      </c>
      <c r="K5" s="48"/>
      <c r="L5" s="1"/>
      <c r="M5" s="3" t="s">
        <v>76</v>
      </c>
      <c r="N5" s="42">
        <v>89017</v>
      </c>
      <c r="O5" s="42"/>
      <c r="P5" s="42"/>
    </row>
    <row r="6" spans="1:18" s="18" customFormat="1" ht="30" customHeight="1" x14ac:dyDescent="0.3">
      <c r="A6" s="10">
        <v>3</v>
      </c>
      <c r="B6" s="11" t="s">
        <v>51</v>
      </c>
      <c r="C6" s="12" t="s">
        <v>9</v>
      </c>
      <c r="D6" s="15">
        <v>0</v>
      </c>
      <c r="E6" s="5">
        <v>0.38790000000000002</v>
      </c>
      <c r="F6" s="16">
        <f t="shared" si="0"/>
        <v>0</v>
      </c>
      <c r="G6" s="15">
        <v>128295</v>
      </c>
      <c r="H6" s="6">
        <v>0.38009999999999999</v>
      </c>
      <c r="I6" s="16">
        <f t="shared" si="1"/>
        <v>48764.929499999998</v>
      </c>
      <c r="J6" s="47">
        <f t="shared" si="2"/>
        <v>48764.929499999998</v>
      </c>
      <c r="K6" s="48"/>
      <c r="L6" s="1"/>
      <c r="M6" s="3" t="s">
        <v>77</v>
      </c>
      <c r="N6" s="42">
        <v>99174</v>
      </c>
      <c r="O6" s="42"/>
      <c r="P6" s="42"/>
    </row>
    <row r="7" spans="1:18" s="18" customFormat="1" ht="30" customHeight="1" x14ac:dyDescent="0.3">
      <c r="A7" s="10">
        <v>4</v>
      </c>
      <c r="B7" s="11" t="s">
        <v>12</v>
      </c>
      <c r="C7" s="12" t="s">
        <v>11</v>
      </c>
      <c r="D7" s="15">
        <v>150</v>
      </c>
      <c r="E7" s="5">
        <v>3.98</v>
      </c>
      <c r="F7" s="16">
        <f t="shared" si="0"/>
        <v>597</v>
      </c>
      <c r="G7" s="15">
        <v>403</v>
      </c>
      <c r="H7" s="6">
        <v>3.86</v>
      </c>
      <c r="I7" s="16">
        <f t="shared" si="1"/>
        <v>1555.58</v>
      </c>
      <c r="J7" s="47">
        <f t="shared" si="2"/>
        <v>2152.58</v>
      </c>
      <c r="K7" s="48"/>
      <c r="L7" s="1"/>
      <c r="M7" s="3" t="s">
        <v>78</v>
      </c>
      <c r="N7" s="42">
        <v>89039</v>
      </c>
      <c r="O7" s="42"/>
      <c r="P7" s="42"/>
    </row>
    <row r="8" spans="1:18" s="18" customFormat="1" ht="30" customHeight="1" x14ac:dyDescent="0.3">
      <c r="A8" s="10">
        <v>5</v>
      </c>
      <c r="B8" s="11" t="s">
        <v>36</v>
      </c>
      <c r="C8" s="12" t="s">
        <v>9</v>
      </c>
      <c r="D8" s="15">
        <v>1445</v>
      </c>
      <c r="E8" s="5">
        <v>0.67100000000000004</v>
      </c>
      <c r="F8" s="16">
        <f t="shared" si="0"/>
        <v>969.59500000000003</v>
      </c>
      <c r="G8" s="15">
        <v>4496</v>
      </c>
      <c r="H8" s="6">
        <v>0.66500000000000004</v>
      </c>
      <c r="I8" s="16">
        <f t="shared" si="1"/>
        <v>2989.84</v>
      </c>
      <c r="J8" s="47">
        <f t="shared" si="2"/>
        <v>3959.4350000000004</v>
      </c>
      <c r="K8" s="48"/>
      <c r="L8" s="1"/>
      <c r="M8" s="3" t="s">
        <v>75</v>
      </c>
      <c r="N8" s="42">
        <v>89240</v>
      </c>
      <c r="O8" s="42"/>
      <c r="P8" s="42"/>
    </row>
    <row r="9" spans="1:18" s="18" customFormat="1" ht="30" customHeight="1" x14ac:dyDescent="0.3">
      <c r="A9" s="10">
        <v>6</v>
      </c>
      <c r="B9" s="11" t="s">
        <v>52</v>
      </c>
      <c r="C9" s="12" t="s">
        <v>9</v>
      </c>
      <c r="D9" s="15">
        <v>109750</v>
      </c>
      <c r="E9" s="5">
        <v>0.27450000000000002</v>
      </c>
      <c r="F9" s="16">
        <f t="shared" si="0"/>
        <v>30126.375000000004</v>
      </c>
      <c r="G9" s="15">
        <v>848991</v>
      </c>
      <c r="H9" s="6">
        <v>0.26740000000000003</v>
      </c>
      <c r="I9" s="16">
        <f t="shared" si="1"/>
        <v>227020.19340000002</v>
      </c>
      <c r="J9" s="47">
        <f t="shared" si="2"/>
        <v>257146.56840000002</v>
      </c>
      <c r="K9" s="48"/>
      <c r="L9" s="1"/>
      <c r="M9" s="3" t="s">
        <v>78</v>
      </c>
      <c r="N9" s="42">
        <v>89038</v>
      </c>
      <c r="O9" s="42"/>
      <c r="P9" s="42"/>
    </row>
    <row r="10" spans="1:18" s="18" customFormat="1" ht="30" customHeight="1" x14ac:dyDescent="0.3">
      <c r="A10" s="10">
        <v>7</v>
      </c>
      <c r="B10" s="11" t="s">
        <v>53</v>
      </c>
      <c r="C10" s="12" t="s">
        <v>9</v>
      </c>
      <c r="D10" s="15">
        <v>0</v>
      </c>
      <c r="E10" s="5">
        <v>0.3896</v>
      </c>
      <c r="F10" s="16">
        <f t="shared" si="0"/>
        <v>0</v>
      </c>
      <c r="G10" s="15">
        <v>344216</v>
      </c>
      <c r="H10" s="6">
        <v>0.38159999999999999</v>
      </c>
      <c r="I10" s="16">
        <f t="shared" si="1"/>
        <v>131352.82560000001</v>
      </c>
      <c r="J10" s="47">
        <f t="shared" si="2"/>
        <v>131352.82560000001</v>
      </c>
      <c r="K10" s="48"/>
      <c r="L10" s="1"/>
      <c r="M10" s="3" t="s">
        <v>77</v>
      </c>
      <c r="N10" s="42">
        <v>99176</v>
      </c>
      <c r="O10" s="42"/>
      <c r="P10" s="42"/>
    </row>
    <row r="11" spans="1:18" s="18" customFormat="1" ht="30" customHeight="1" x14ac:dyDescent="0.3">
      <c r="A11" s="10">
        <v>8</v>
      </c>
      <c r="B11" s="11" t="s">
        <v>54</v>
      </c>
      <c r="C11" s="12" t="s">
        <v>9</v>
      </c>
      <c r="D11" s="15">
        <v>4850</v>
      </c>
      <c r="E11" s="5">
        <v>0.30399999999999999</v>
      </c>
      <c r="F11" s="16">
        <f t="shared" si="0"/>
        <v>1474.3999999999999</v>
      </c>
      <c r="G11" s="15">
        <v>39350</v>
      </c>
      <c r="H11" s="6">
        <v>0.29599999999999999</v>
      </c>
      <c r="I11" s="16">
        <f t="shared" si="1"/>
        <v>11647.599999999999</v>
      </c>
      <c r="J11" s="47">
        <f t="shared" si="2"/>
        <v>13121.999999999998</v>
      </c>
      <c r="K11" s="48"/>
      <c r="L11" s="1"/>
      <c r="M11" s="3" t="s">
        <v>79</v>
      </c>
      <c r="N11" s="42">
        <v>89035</v>
      </c>
      <c r="O11" s="42"/>
      <c r="P11" s="42"/>
    </row>
    <row r="12" spans="1:18" s="18" customFormat="1" ht="30" customHeight="1" x14ac:dyDescent="0.3">
      <c r="A12" s="10">
        <v>9</v>
      </c>
      <c r="B12" s="11" t="s">
        <v>55</v>
      </c>
      <c r="C12" s="12" t="s">
        <v>9</v>
      </c>
      <c r="D12" s="13"/>
      <c r="E12" s="5">
        <v>0.40100000000000002</v>
      </c>
      <c r="F12" s="14">
        <f t="shared" si="0"/>
        <v>0</v>
      </c>
      <c r="G12" s="13">
        <v>3550</v>
      </c>
      <c r="H12" s="5">
        <v>0.39300000000000002</v>
      </c>
      <c r="I12" s="14">
        <f t="shared" si="1"/>
        <v>1395.15</v>
      </c>
      <c r="J12" s="45">
        <f t="shared" si="2"/>
        <v>1395.15</v>
      </c>
      <c r="K12" s="46"/>
      <c r="L12" s="1"/>
      <c r="M12" s="3" t="s">
        <v>77</v>
      </c>
      <c r="N12" s="42" t="s">
        <v>91</v>
      </c>
      <c r="O12" s="42"/>
      <c r="P12" s="42"/>
    </row>
    <row r="13" spans="1:18" s="18" customFormat="1" ht="30" customHeight="1" x14ac:dyDescent="0.3">
      <c r="A13" s="10">
        <v>10</v>
      </c>
      <c r="B13" s="11" t="s">
        <v>56</v>
      </c>
      <c r="C13" s="12" t="s">
        <v>9</v>
      </c>
      <c r="D13" s="13">
        <v>4100</v>
      </c>
      <c r="E13" s="5">
        <v>0.26590000000000003</v>
      </c>
      <c r="F13" s="14">
        <f t="shared" si="0"/>
        <v>1090.19</v>
      </c>
      <c r="G13" s="13">
        <v>18421</v>
      </c>
      <c r="H13" s="5">
        <v>0.25790000000000002</v>
      </c>
      <c r="I13" s="14">
        <f t="shared" si="1"/>
        <v>4750.7759000000005</v>
      </c>
      <c r="J13" s="45">
        <f t="shared" si="2"/>
        <v>5840.9659000000011</v>
      </c>
      <c r="K13" s="46"/>
      <c r="L13" s="1"/>
      <c r="M13" s="3" t="s">
        <v>76</v>
      </c>
      <c r="N13" s="42">
        <v>89028</v>
      </c>
      <c r="O13" s="42"/>
      <c r="P13" s="42"/>
    </row>
    <row r="14" spans="1:18" s="18" customFormat="1" ht="30" customHeight="1" x14ac:dyDescent="0.3">
      <c r="A14" s="10">
        <v>11</v>
      </c>
      <c r="B14" s="11" t="s">
        <v>13</v>
      </c>
      <c r="C14" s="12" t="s">
        <v>11</v>
      </c>
      <c r="D14" s="13"/>
      <c r="E14" s="5">
        <v>3.98</v>
      </c>
      <c r="F14" s="14">
        <f t="shared" si="0"/>
        <v>0</v>
      </c>
      <c r="G14" s="13">
        <v>205</v>
      </c>
      <c r="H14" s="5">
        <v>3.86</v>
      </c>
      <c r="I14" s="14">
        <f t="shared" si="1"/>
        <v>791.3</v>
      </c>
      <c r="J14" s="72">
        <f t="shared" si="2"/>
        <v>791.3</v>
      </c>
      <c r="K14" s="73"/>
      <c r="L14" s="1"/>
      <c r="M14" s="3" t="s">
        <v>76</v>
      </c>
      <c r="N14" s="42">
        <v>89002</v>
      </c>
      <c r="O14" s="42"/>
      <c r="P14" s="42"/>
    </row>
    <row r="15" spans="1:18" s="18" customFormat="1" ht="30" customHeight="1" x14ac:dyDescent="0.3">
      <c r="A15" s="52" t="s">
        <v>38</v>
      </c>
      <c r="B15" s="53"/>
      <c r="C15" s="53"/>
      <c r="D15" s="53"/>
      <c r="E15" s="54"/>
      <c r="F15" s="17">
        <f>SUM(F4:F14)</f>
        <v>44366.150000000009</v>
      </c>
      <c r="G15" s="49"/>
      <c r="H15" s="51"/>
      <c r="I15" s="17">
        <f>SUM(I4:I14)</f>
        <v>542508.0584000001</v>
      </c>
      <c r="J15" s="47">
        <f>SUM(J4:J14)</f>
        <v>586874.2084</v>
      </c>
      <c r="K15" s="48">
        <f>SUM(K4:K14)</f>
        <v>0</v>
      </c>
      <c r="L15" s="43"/>
      <c r="M15" s="43"/>
      <c r="N15" s="43"/>
      <c r="O15" s="43"/>
      <c r="P15" s="43"/>
    </row>
    <row r="16" spans="1:18" s="18" customFormat="1" ht="30" customHeight="1" x14ac:dyDescent="0.3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s="18" customFormat="1" ht="30" customHeight="1" x14ac:dyDescent="0.3">
      <c r="A17" s="71" t="s">
        <v>7</v>
      </c>
      <c r="B17" s="71"/>
      <c r="C17" s="71"/>
      <c r="D17" s="71"/>
      <c r="E17" s="71"/>
      <c r="F17" s="71"/>
      <c r="G17" s="71"/>
      <c r="H17" s="71"/>
      <c r="I17" s="71"/>
      <c r="J17" s="19"/>
      <c r="K17" s="67" t="s">
        <v>24</v>
      </c>
      <c r="L17" s="68"/>
      <c r="M17" s="68"/>
      <c r="N17" s="68"/>
      <c r="O17" s="68"/>
      <c r="P17" s="69"/>
    </row>
    <row r="18" spans="1:16" s="18" customFormat="1" ht="30" customHeight="1" x14ac:dyDescent="0.3">
      <c r="A18" s="37" t="s">
        <v>0</v>
      </c>
      <c r="B18" s="35" t="s">
        <v>1</v>
      </c>
      <c r="C18" s="37" t="s">
        <v>6</v>
      </c>
      <c r="D18" s="37" t="s">
        <v>2</v>
      </c>
      <c r="E18" s="33" t="s">
        <v>34</v>
      </c>
      <c r="F18" s="37" t="s">
        <v>5</v>
      </c>
      <c r="G18" s="33" t="s">
        <v>4</v>
      </c>
      <c r="H18" s="34" t="s">
        <v>3</v>
      </c>
      <c r="I18" s="33" t="s">
        <v>68</v>
      </c>
      <c r="J18" s="19"/>
      <c r="K18" s="37" t="s">
        <v>0</v>
      </c>
      <c r="L18" s="90" t="s">
        <v>1</v>
      </c>
      <c r="M18" s="91"/>
      <c r="N18" s="37" t="s">
        <v>39</v>
      </c>
      <c r="O18" s="33" t="s">
        <v>44</v>
      </c>
      <c r="P18" s="37" t="s">
        <v>5</v>
      </c>
    </row>
    <row r="19" spans="1:16" s="18" customFormat="1" ht="30" customHeight="1" x14ac:dyDescent="0.3">
      <c r="A19" s="20">
        <v>12</v>
      </c>
      <c r="B19" s="21" t="s">
        <v>57</v>
      </c>
      <c r="C19" s="22" t="s">
        <v>58</v>
      </c>
      <c r="D19" s="23">
        <v>0</v>
      </c>
      <c r="E19" s="6">
        <v>7.05</v>
      </c>
      <c r="F19" s="24">
        <f t="shared" ref="F19:F32" si="3">E19*D19</f>
        <v>0</v>
      </c>
      <c r="G19" s="1" t="s">
        <v>45</v>
      </c>
      <c r="H19" s="8" t="s">
        <v>80</v>
      </c>
      <c r="I19" s="39">
        <v>89136</v>
      </c>
      <c r="J19" s="19"/>
      <c r="K19" s="20">
        <v>26</v>
      </c>
      <c r="L19" s="40" t="s">
        <v>30</v>
      </c>
      <c r="M19" s="41"/>
      <c r="N19" s="38">
        <v>38</v>
      </c>
      <c r="O19" s="7">
        <v>495</v>
      </c>
      <c r="P19" s="24">
        <f>N19*O19</f>
        <v>18810</v>
      </c>
    </row>
    <row r="20" spans="1:16" s="18" customFormat="1" ht="30" customHeight="1" x14ac:dyDescent="0.3">
      <c r="A20" s="20">
        <v>13</v>
      </c>
      <c r="B20" s="21" t="s">
        <v>16</v>
      </c>
      <c r="C20" s="22" t="s">
        <v>17</v>
      </c>
      <c r="D20" s="23">
        <v>184</v>
      </c>
      <c r="E20" s="6">
        <v>19.3</v>
      </c>
      <c r="F20" s="24">
        <f t="shared" si="3"/>
        <v>3551.2000000000003</v>
      </c>
      <c r="G20" s="1" t="s">
        <v>45</v>
      </c>
      <c r="H20" s="8" t="s">
        <v>83</v>
      </c>
      <c r="I20" s="39">
        <v>89169</v>
      </c>
      <c r="J20" s="19"/>
      <c r="K20" s="20">
        <v>27</v>
      </c>
      <c r="L20" s="40" t="s">
        <v>31</v>
      </c>
      <c r="M20" s="41"/>
      <c r="N20" s="38">
        <v>11</v>
      </c>
      <c r="O20" s="7">
        <v>495</v>
      </c>
      <c r="P20" s="24">
        <f t="shared" ref="P20:P21" si="4">N20*O20</f>
        <v>5445</v>
      </c>
    </row>
    <row r="21" spans="1:16" s="18" customFormat="1" ht="30" customHeight="1" x14ac:dyDescent="0.3">
      <c r="A21" s="20">
        <v>14</v>
      </c>
      <c r="B21" s="21" t="s">
        <v>59</v>
      </c>
      <c r="C21" s="22" t="s">
        <v>17</v>
      </c>
      <c r="D21" s="23">
        <v>10</v>
      </c>
      <c r="E21" s="6">
        <v>19.3</v>
      </c>
      <c r="F21" s="24">
        <f t="shared" si="3"/>
        <v>193</v>
      </c>
      <c r="G21" s="1" t="s">
        <v>45</v>
      </c>
      <c r="H21" s="2" t="s">
        <v>83</v>
      </c>
      <c r="I21" s="2">
        <v>89170</v>
      </c>
      <c r="J21" s="19"/>
      <c r="K21" s="20">
        <v>28</v>
      </c>
      <c r="L21" s="40" t="s">
        <v>32</v>
      </c>
      <c r="M21" s="41"/>
      <c r="N21" s="38">
        <v>17</v>
      </c>
      <c r="O21" s="7">
        <v>495</v>
      </c>
      <c r="P21" s="24">
        <f t="shared" si="4"/>
        <v>8415</v>
      </c>
    </row>
    <row r="22" spans="1:16" s="18" customFormat="1" ht="30" customHeight="1" x14ac:dyDescent="0.3">
      <c r="A22" s="20">
        <v>15</v>
      </c>
      <c r="B22" s="21" t="s">
        <v>23</v>
      </c>
      <c r="C22" s="22" t="s">
        <v>60</v>
      </c>
      <c r="D22" s="23">
        <v>4</v>
      </c>
      <c r="E22" s="6">
        <v>23.65</v>
      </c>
      <c r="F22" s="24">
        <f t="shared" si="3"/>
        <v>94.6</v>
      </c>
      <c r="G22" s="1" t="s">
        <v>45</v>
      </c>
      <c r="H22" s="2" t="s">
        <v>81</v>
      </c>
      <c r="I22" s="2">
        <v>89239</v>
      </c>
      <c r="J22" s="19"/>
      <c r="K22" s="52" t="s">
        <v>40</v>
      </c>
      <c r="L22" s="53"/>
      <c r="M22" s="53"/>
      <c r="N22" s="53"/>
      <c r="O22" s="54"/>
      <c r="P22" s="24">
        <f>SUM(P19:P21)</f>
        <v>32670</v>
      </c>
    </row>
    <row r="23" spans="1:16" s="18" customFormat="1" ht="30" customHeight="1" x14ac:dyDescent="0.3">
      <c r="A23" s="20">
        <v>16</v>
      </c>
      <c r="B23" s="21" t="s">
        <v>61</v>
      </c>
      <c r="C23" s="22" t="s">
        <v>58</v>
      </c>
      <c r="D23" s="23">
        <v>30</v>
      </c>
      <c r="E23" s="6">
        <v>8.5500000000000007</v>
      </c>
      <c r="F23" s="24">
        <f t="shared" si="3"/>
        <v>256.5</v>
      </c>
      <c r="G23" s="1" t="s">
        <v>45</v>
      </c>
      <c r="H23" s="2" t="s">
        <v>82</v>
      </c>
      <c r="I23" s="2">
        <v>89166</v>
      </c>
      <c r="J23" s="19"/>
      <c r="K23" s="25"/>
      <c r="L23" s="25"/>
      <c r="M23" s="25"/>
      <c r="N23" s="25"/>
      <c r="O23" s="25"/>
      <c r="P23" s="19"/>
    </row>
    <row r="24" spans="1:16" s="18" customFormat="1" ht="30" customHeight="1" x14ac:dyDescent="0.3">
      <c r="A24" s="20">
        <v>17</v>
      </c>
      <c r="B24" s="21" t="s">
        <v>18</v>
      </c>
      <c r="C24" s="22" t="s">
        <v>19</v>
      </c>
      <c r="D24" s="23">
        <v>11</v>
      </c>
      <c r="E24" s="6">
        <v>15.35</v>
      </c>
      <c r="F24" s="24">
        <f t="shared" si="3"/>
        <v>168.85</v>
      </c>
      <c r="G24" s="1" t="s">
        <v>45</v>
      </c>
      <c r="H24" s="2" t="s">
        <v>84</v>
      </c>
      <c r="I24" s="2">
        <v>89067</v>
      </c>
      <c r="J24" s="19"/>
      <c r="K24" s="67" t="s">
        <v>35</v>
      </c>
      <c r="L24" s="68"/>
      <c r="M24" s="68"/>
      <c r="N24" s="68"/>
      <c r="O24" s="68"/>
      <c r="P24" s="69"/>
    </row>
    <row r="25" spans="1:16" s="18" customFormat="1" ht="30" customHeight="1" x14ac:dyDescent="0.3">
      <c r="A25" s="20">
        <v>18</v>
      </c>
      <c r="B25" s="21" t="s">
        <v>20</v>
      </c>
      <c r="C25" s="22" t="s">
        <v>21</v>
      </c>
      <c r="D25" s="23">
        <v>20</v>
      </c>
      <c r="E25" s="6">
        <v>3.68</v>
      </c>
      <c r="F25" s="24">
        <f t="shared" si="3"/>
        <v>73.600000000000009</v>
      </c>
      <c r="G25" s="1" t="s">
        <v>45</v>
      </c>
      <c r="H25" s="2" t="s">
        <v>84</v>
      </c>
      <c r="I25" s="2">
        <v>89075</v>
      </c>
      <c r="J25" s="19"/>
      <c r="K25" s="55" t="s">
        <v>42</v>
      </c>
      <c r="L25" s="56"/>
      <c r="M25" s="56"/>
      <c r="N25" s="56"/>
      <c r="O25" s="57"/>
      <c r="P25" s="24">
        <f>J15</f>
        <v>586874.2084</v>
      </c>
    </row>
    <row r="26" spans="1:16" s="18" customFormat="1" ht="30" customHeight="1" x14ac:dyDescent="0.3">
      <c r="A26" s="20">
        <v>19</v>
      </c>
      <c r="B26" s="21" t="s">
        <v>22</v>
      </c>
      <c r="C26" s="22" t="s">
        <v>21</v>
      </c>
      <c r="D26" s="23">
        <v>57</v>
      </c>
      <c r="E26" s="6">
        <v>3.31</v>
      </c>
      <c r="F26" s="24">
        <f t="shared" si="3"/>
        <v>188.67000000000002</v>
      </c>
      <c r="G26" s="1" t="s">
        <v>45</v>
      </c>
      <c r="H26" s="2" t="s">
        <v>84</v>
      </c>
      <c r="I26" s="2">
        <v>89220</v>
      </c>
      <c r="J26" s="19"/>
      <c r="K26" s="58" t="s">
        <v>43</v>
      </c>
      <c r="L26" s="59"/>
      <c r="M26" s="59"/>
      <c r="N26" s="59"/>
      <c r="O26" s="60"/>
      <c r="P26" s="24">
        <f>F33</f>
        <v>17825.725999999999</v>
      </c>
    </row>
    <row r="27" spans="1:16" s="18" customFormat="1" ht="30" customHeight="1" x14ac:dyDescent="0.3">
      <c r="A27" s="20">
        <v>20</v>
      </c>
      <c r="B27" s="18" t="s">
        <v>62</v>
      </c>
      <c r="C27" s="20" t="s">
        <v>9</v>
      </c>
      <c r="D27" s="23">
        <v>42656</v>
      </c>
      <c r="E27" s="6">
        <v>0.22600000000000001</v>
      </c>
      <c r="F27" s="24">
        <f t="shared" si="3"/>
        <v>9640.2559999999994</v>
      </c>
      <c r="G27" s="1" t="s">
        <v>45</v>
      </c>
      <c r="H27" s="2" t="s">
        <v>84</v>
      </c>
      <c r="I27" s="2">
        <v>89083</v>
      </c>
      <c r="J27" s="19"/>
      <c r="K27" s="55" t="s">
        <v>40</v>
      </c>
      <c r="L27" s="56"/>
      <c r="M27" s="56"/>
      <c r="N27" s="56"/>
      <c r="O27" s="57"/>
      <c r="P27" s="24">
        <f>P22</f>
        <v>32670</v>
      </c>
    </row>
    <row r="28" spans="1:16" s="18" customFormat="1" ht="30" customHeight="1" x14ac:dyDescent="0.3">
      <c r="A28" s="20">
        <v>21</v>
      </c>
      <c r="B28" s="21" t="s">
        <v>73</v>
      </c>
      <c r="C28" s="22" t="s">
        <v>58</v>
      </c>
      <c r="D28" s="23">
        <v>17</v>
      </c>
      <c r="E28" s="6">
        <v>7.15</v>
      </c>
      <c r="F28" s="24">
        <f t="shared" si="3"/>
        <v>121.55000000000001</v>
      </c>
      <c r="G28" s="1" t="s">
        <v>45</v>
      </c>
      <c r="H28" s="2" t="s">
        <v>80</v>
      </c>
      <c r="I28" s="2">
        <v>89133</v>
      </c>
      <c r="J28" s="19"/>
    </row>
    <row r="29" spans="1:16" s="18" customFormat="1" ht="30" customHeight="1" x14ac:dyDescent="0.3">
      <c r="A29" s="20">
        <v>22</v>
      </c>
      <c r="B29" s="21" t="s">
        <v>63</v>
      </c>
      <c r="C29" s="22" t="s">
        <v>66</v>
      </c>
      <c r="D29" s="23">
        <v>0</v>
      </c>
      <c r="E29" s="6">
        <v>1.24</v>
      </c>
      <c r="F29" s="24">
        <f t="shared" si="3"/>
        <v>0</v>
      </c>
      <c r="G29" s="1" t="s">
        <v>45</v>
      </c>
      <c r="H29" s="2" t="s">
        <v>85</v>
      </c>
      <c r="I29" s="2" t="s">
        <v>88</v>
      </c>
      <c r="J29" s="25"/>
      <c r="K29" s="49" t="s">
        <v>46</v>
      </c>
      <c r="L29" s="50"/>
      <c r="M29" s="51"/>
      <c r="N29" s="92">
        <f>SUM(P25:P27)</f>
        <v>637369.93440000003</v>
      </c>
      <c r="O29" s="93"/>
      <c r="P29" s="94"/>
    </row>
    <row r="30" spans="1:16" s="18" customFormat="1" ht="30" customHeight="1" x14ac:dyDescent="0.3">
      <c r="A30" s="20">
        <v>23</v>
      </c>
      <c r="B30" s="21" t="s">
        <v>64</v>
      </c>
      <c r="C30" s="22" t="s">
        <v>65</v>
      </c>
      <c r="D30" s="23">
        <v>120</v>
      </c>
      <c r="E30" s="6">
        <v>24.85</v>
      </c>
      <c r="F30" s="24">
        <f t="shared" si="3"/>
        <v>2982</v>
      </c>
      <c r="G30" s="1" t="s">
        <v>45</v>
      </c>
      <c r="H30" s="2" t="s">
        <v>86</v>
      </c>
      <c r="I30" s="2" t="s">
        <v>87</v>
      </c>
      <c r="J30" s="25"/>
      <c r="K30" s="25"/>
      <c r="L30" s="25"/>
      <c r="M30" s="25"/>
      <c r="N30" s="25"/>
      <c r="O30" s="25"/>
      <c r="P30" s="25"/>
    </row>
    <row r="31" spans="1:16" s="18" customFormat="1" ht="30" customHeight="1" x14ac:dyDescent="0.3">
      <c r="A31" s="20">
        <v>24</v>
      </c>
      <c r="B31" s="21" t="s">
        <v>48</v>
      </c>
      <c r="C31" s="22" t="s">
        <v>14</v>
      </c>
      <c r="D31" s="23">
        <v>900</v>
      </c>
      <c r="E31" s="6">
        <v>0.59</v>
      </c>
      <c r="F31" s="24">
        <f t="shared" si="3"/>
        <v>531</v>
      </c>
      <c r="G31" s="1" t="s">
        <v>45</v>
      </c>
      <c r="H31" s="2" t="s">
        <v>85</v>
      </c>
      <c r="I31" s="2" t="s">
        <v>89</v>
      </c>
      <c r="J31" s="25"/>
      <c r="K31" s="25"/>
      <c r="L31" s="25"/>
      <c r="M31" s="25"/>
      <c r="N31" s="25"/>
      <c r="O31" s="25"/>
      <c r="P31" s="25"/>
    </row>
    <row r="32" spans="1:16" s="18" customFormat="1" ht="30" customHeight="1" x14ac:dyDescent="0.3">
      <c r="A32" s="20">
        <v>25</v>
      </c>
      <c r="B32" s="21" t="s">
        <v>49</v>
      </c>
      <c r="C32" s="22" t="s">
        <v>15</v>
      </c>
      <c r="D32" s="23">
        <v>25</v>
      </c>
      <c r="E32" s="6">
        <v>0.98</v>
      </c>
      <c r="F32" s="24">
        <f t="shared" si="3"/>
        <v>24.5</v>
      </c>
      <c r="G32" s="1" t="s">
        <v>45</v>
      </c>
      <c r="H32" s="9" t="s">
        <v>85</v>
      </c>
      <c r="I32" s="9" t="s">
        <v>90</v>
      </c>
      <c r="J32" s="26"/>
      <c r="K32" s="26"/>
      <c r="L32" s="26"/>
      <c r="M32" s="26"/>
      <c r="N32" s="26"/>
      <c r="O32" s="26"/>
      <c r="P32" s="26"/>
    </row>
    <row r="33" spans="1:16" ht="30" customHeight="1" x14ac:dyDescent="0.3">
      <c r="A33" s="74" t="s">
        <v>37</v>
      </c>
      <c r="B33" s="74"/>
      <c r="C33" s="74"/>
      <c r="D33" s="74"/>
      <c r="E33" s="74"/>
      <c r="F33" s="24">
        <f>SUM(F19:F32)</f>
        <v>17825.725999999999</v>
      </c>
      <c r="G33" s="44"/>
      <c r="H33" s="44"/>
      <c r="I33" s="44"/>
    </row>
    <row r="34" spans="1:16" ht="30" hidden="1" customHeight="1" x14ac:dyDescent="0.3"/>
    <row r="35" spans="1:16" ht="30" hidden="1" customHeight="1" x14ac:dyDescent="0.3">
      <c r="G35" s="27"/>
      <c r="H35" s="27"/>
      <c r="I35" s="27"/>
      <c r="J35" s="27"/>
      <c r="K35" s="27"/>
      <c r="L35" s="27"/>
      <c r="M35" s="28"/>
      <c r="N35" s="28"/>
      <c r="O35" s="28"/>
      <c r="P35" s="27"/>
    </row>
    <row r="36" spans="1:16" ht="30" hidden="1" customHeight="1" x14ac:dyDescent="0.3"/>
    <row r="37" spans="1:16" ht="30" hidden="1" customHeight="1" x14ac:dyDescent="0.3"/>
    <row r="38" spans="1:16" ht="30" hidden="1" customHeight="1" x14ac:dyDescent="0.3"/>
    <row r="39" spans="1:16" ht="30" hidden="1" customHeight="1" x14ac:dyDescent="0.3"/>
    <row r="40" spans="1:16" ht="30" hidden="1" customHeight="1" x14ac:dyDescent="0.3">
      <c r="A40" s="32"/>
      <c r="B40" s="32"/>
      <c r="C40" s="32"/>
    </row>
    <row r="41" spans="1:16" ht="30" hidden="1" customHeight="1" x14ac:dyDescent="0.3"/>
    <row r="42" spans="1:16" ht="30" hidden="1" customHeight="1" x14ac:dyDescent="0.3"/>
    <row r="43" spans="1:16" ht="30" hidden="1" customHeight="1" x14ac:dyDescent="0.3"/>
    <row r="44" spans="1:16" ht="30" hidden="1" customHeight="1" x14ac:dyDescent="0.3"/>
    <row r="45" spans="1:16" ht="30" customHeight="1" x14ac:dyDescent="0.3"/>
    <row r="46" spans="1:16" ht="30" customHeight="1" x14ac:dyDescent="0.3"/>
  </sheetData>
  <sheetProtection algorithmName="SHA-512" hashValue="d5fL5GYdD5qTS+kxugRI8QD/2HuRzYQKaXwDbqaV/kHDrmTdSVO+zdSVSHaxU8vCCHNk593XInWugF0WdpvUYA==" saltValue="aatDAob3dNlPJAgkaZvtVg==" spinCount="100000" sheet="1" objects="1" scenarios="1"/>
  <mergeCells count="55">
    <mergeCell ref="N1:P3"/>
    <mergeCell ref="A2:C2"/>
    <mergeCell ref="D2:D3"/>
    <mergeCell ref="E2:E3"/>
    <mergeCell ref="F2:F3"/>
    <mergeCell ref="G2:G3"/>
    <mergeCell ref="H2:H3"/>
    <mergeCell ref="I2:I3"/>
    <mergeCell ref="A1:C1"/>
    <mergeCell ref="D1:F1"/>
    <mergeCell ref="G1:I1"/>
    <mergeCell ref="J1:K3"/>
    <mergeCell ref="L1:L3"/>
    <mergeCell ref="M1:M3"/>
    <mergeCell ref="J7:K7"/>
    <mergeCell ref="N7:P7"/>
    <mergeCell ref="J8:K8"/>
    <mergeCell ref="N8:P8"/>
    <mergeCell ref="J4:K4"/>
    <mergeCell ref="N4:P4"/>
    <mergeCell ref="J5:K5"/>
    <mergeCell ref="N5:P5"/>
    <mergeCell ref="J6:K6"/>
    <mergeCell ref="N6:P6"/>
    <mergeCell ref="J11:K11"/>
    <mergeCell ref="N11:P11"/>
    <mergeCell ref="J12:K12"/>
    <mergeCell ref="N12:P12"/>
    <mergeCell ref="J9:K9"/>
    <mergeCell ref="N9:P9"/>
    <mergeCell ref="J10:K10"/>
    <mergeCell ref="N10:P10"/>
    <mergeCell ref="J13:K13"/>
    <mergeCell ref="N13:P13"/>
    <mergeCell ref="J14:K14"/>
    <mergeCell ref="N14:P14"/>
    <mergeCell ref="A15:E15"/>
    <mergeCell ref="G15:H15"/>
    <mergeCell ref="J15:K15"/>
    <mergeCell ref="L15:P15"/>
    <mergeCell ref="A17:I17"/>
    <mergeCell ref="K17:P17"/>
    <mergeCell ref="A33:E33"/>
    <mergeCell ref="G33:I33"/>
    <mergeCell ref="L18:M18"/>
    <mergeCell ref="L19:M19"/>
    <mergeCell ref="L20:M20"/>
    <mergeCell ref="L21:M21"/>
    <mergeCell ref="K22:O22"/>
    <mergeCell ref="K24:P24"/>
    <mergeCell ref="K25:O25"/>
    <mergeCell ref="K26:O26"/>
    <mergeCell ref="K27:O27"/>
    <mergeCell ref="K29:M29"/>
    <mergeCell ref="N29:P29"/>
  </mergeCells>
  <conditionalFormatting sqref="L4:L14 G19:G32">
    <cfRule type="expression" dxfId="3" priority="3">
      <formula>G4="X"</formula>
    </cfRule>
    <cfRule type="expression" dxfId="2" priority="4">
      <formula>G4="Exception"</formula>
    </cfRule>
  </conditionalFormatting>
  <dataValidations count="3">
    <dataValidation type="list" allowBlank="1" showInputMessage="1" showErrorMessage="1" errorTitle="Domestic" error="Please select X to indictae this item is of domestic origin._x000a_" sqref="L4:L14">
      <formula1>$R$1:$R$2</formula1>
    </dataValidation>
    <dataValidation type="list" allowBlank="1" showInputMessage="1" showErrorMessage="1" errorTitle="Domestic" error="Please select X to indictae this item is of domestic origin." sqref="G19:G32">
      <formula1>$R$1:$R$2</formula1>
    </dataValidation>
    <dataValidation type="decimal" allowBlank="1" showErrorMessage="1" errorTitle="Price needed" error="Please enter a price for this line." sqref="E4:E14 H4:H14 O19:O21 E19:E32">
      <formula1>0</formula1>
      <formula2>2000</formula2>
    </dataValidation>
  </dataValidations>
  <pageMargins left="0.5" right="0.5" top="0.5" bottom="0.5" header="0.3" footer="0.3"/>
  <pageSetup scale="47" orientation="landscape" horizontalDpi="4294967293" r:id="rId1"/>
  <headerFooter>
    <oddHeader>&amp;L&amp;"Arial,Regular"&amp;14Massachusetts School Buying Group Milk Bid 2020&amp;R&amp;"Arial,Regular"&amp;14Zone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R46"/>
  <sheetViews>
    <sheetView showGridLines="0" showZeros="0" zoomScale="80" zoomScaleNormal="80" zoomScaleSheetLayoutView="70" workbookViewId="0">
      <selection sqref="A1:C1"/>
    </sheetView>
  </sheetViews>
  <sheetFormatPr defaultColWidth="0" defaultRowHeight="30" customHeight="1" zeroHeight="1" x14ac:dyDescent="0.3"/>
  <cols>
    <col min="1" max="1" width="8.88671875" style="25" customWidth="1"/>
    <col min="2" max="2" width="49.109375" style="30" customWidth="1"/>
    <col min="3" max="3" width="14.88671875" style="31" customWidth="1"/>
    <col min="4" max="6" width="16.88671875" style="25" customWidth="1"/>
    <col min="7" max="8" width="16.88671875" style="26" customWidth="1"/>
    <col min="9" max="9" width="19.6640625" style="26" customWidth="1"/>
    <col min="10" max="10" width="13" style="26" customWidth="1"/>
    <col min="11" max="11" width="5.88671875" style="26" customWidth="1"/>
    <col min="12" max="12" width="14.6640625" style="26" customWidth="1"/>
    <col min="13" max="13" width="18.33203125" style="26" customWidth="1"/>
    <col min="14" max="15" width="11.33203125" style="26" customWidth="1"/>
    <col min="16" max="16" width="17.33203125" style="26" customWidth="1"/>
    <col min="17" max="17" width="0.44140625" style="29" customWidth="1"/>
    <col min="18" max="16384" width="35" style="29" hidden="1"/>
  </cols>
  <sheetData>
    <row r="1" spans="1:18" s="18" customFormat="1" ht="30" customHeight="1" x14ac:dyDescent="0.3">
      <c r="A1" s="87" t="s">
        <v>69</v>
      </c>
      <c r="B1" s="88"/>
      <c r="C1" s="89"/>
      <c r="D1" s="70" t="s">
        <v>25</v>
      </c>
      <c r="E1" s="70"/>
      <c r="F1" s="70"/>
      <c r="G1" s="70" t="s">
        <v>27</v>
      </c>
      <c r="H1" s="70"/>
      <c r="I1" s="70"/>
      <c r="J1" s="81" t="s">
        <v>29</v>
      </c>
      <c r="K1" s="82"/>
      <c r="L1" s="75" t="s">
        <v>4</v>
      </c>
      <c r="M1" s="76" t="s">
        <v>3</v>
      </c>
      <c r="N1" s="61" t="s">
        <v>67</v>
      </c>
      <c r="O1" s="62"/>
      <c r="P1" s="63"/>
      <c r="R1" s="18" t="s">
        <v>45</v>
      </c>
    </row>
    <row r="2" spans="1:18" s="18" customFormat="1" ht="30" customHeight="1" x14ac:dyDescent="0.3">
      <c r="A2" s="71" t="s">
        <v>8</v>
      </c>
      <c r="B2" s="71"/>
      <c r="C2" s="71"/>
      <c r="D2" s="77" t="s">
        <v>2</v>
      </c>
      <c r="E2" s="79" t="s">
        <v>26</v>
      </c>
      <c r="F2" s="77" t="s">
        <v>28</v>
      </c>
      <c r="G2" s="77" t="s">
        <v>2</v>
      </c>
      <c r="H2" s="79" t="s">
        <v>71</v>
      </c>
      <c r="I2" s="77" t="s">
        <v>33</v>
      </c>
      <c r="J2" s="83"/>
      <c r="K2" s="84"/>
      <c r="L2" s="75"/>
      <c r="M2" s="76"/>
      <c r="N2" s="64"/>
      <c r="O2" s="65"/>
      <c r="P2" s="66"/>
      <c r="R2" s="18" t="s">
        <v>72</v>
      </c>
    </row>
    <row r="3" spans="1:18" s="18" customFormat="1" ht="30" customHeight="1" x14ac:dyDescent="0.3">
      <c r="A3" s="37" t="s">
        <v>0</v>
      </c>
      <c r="B3" s="35" t="s">
        <v>1</v>
      </c>
      <c r="C3" s="37" t="s">
        <v>6</v>
      </c>
      <c r="D3" s="78"/>
      <c r="E3" s="80"/>
      <c r="F3" s="78"/>
      <c r="G3" s="78"/>
      <c r="H3" s="80"/>
      <c r="I3" s="78"/>
      <c r="J3" s="85"/>
      <c r="K3" s="86"/>
      <c r="L3" s="75"/>
      <c r="M3" s="76"/>
      <c r="N3" s="64"/>
      <c r="O3" s="65"/>
      <c r="P3" s="66"/>
    </row>
    <row r="4" spans="1:18" s="18" customFormat="1" ht="30" customHeight="1" x14ac:dyDescent="0.3">
      <c r="A4" s="10">
        <v>1</v>
      </c>
      <c r="B4" s="11" t="s">
        <v>50</v>
      </c>
      <c r="C4" s="12" t="s">
        <v>9</v>
      </c>
      <c r="D4" s="13">
        <v>5250</v>
      </c>
      <c r="E4" s="5"/>
      <c r="F4" s="14">
        <f>E4*D4</f>
        <v>0</v>
      </c>
      <c r="G4" s="13">
        <v>579500</v>
      </c>
      <c r="H4" s="5"/>
      <c r="I4" s="14">
        <f>H4*G4</f>
        <v>0</v>
      </c>
      <c r="J4" s="45">
        <f>I4+F4</f>
        <v>0</v>
      </c>
      <c r="K4" s="46"/>
      <c r="L4" s="1"/>
      <c r="M4" s="3"/>
      <c r="N4" s="42"/>
      <c r="O4" s="42"/>
      <c r="P4" s="42"/>
    </row>
    <row r="5" spans="1:18" s="18" customFormat="1" ht="30" customHeight="1" x14ac:dyDescent="0.3">
      <c r="A5" s="10">
        <v>2</v>
      </c>
      <c r="B5" s="11" t="s">
        <v>10</v>
      </c>
      <c r="C5" s="12" t="s">
        <v>11</v>
      </c>
      <c r="D5" s="15">
        <v>0</v>
      </c>
      <c r="E5" s="6"/>
      <c r="F5" s="16">
        <f t="shared" ref="F5:F14" si="0">E5*D5</f>
        <v>0</v>
      </c>
      <c r="G5" s="15">
        <v>938</v>
      </c>
      <c r="H5" s="6"/>
      <c r="I5" s="16">
        <f t="shared" ref="I5:I14" si="1">H5*G5</f>
        <v>0</v>
      </c>
      <c r="J5" s="47">
        <f t="shared" ref="J5:J14" si="2">I5+F5</f>
        <v>0</v>
      </c>
      <c r="K5" s="48"/>
      <c r="L5" s="1"/>
      <c r="M5" s="3"/>
      <c r="N5" s="42"/>
      <c r="O5" s="42"/>
      <c r="P5" s="42"/>
    </row>
    <row r="6" spans="1:18" s="18" customFormat="1" ht="30" customHeight="1" x14ac:dyDescent="0.3">
      <c r="A6" s="10">
        <v>3</v>
      </c>
      <c r="B6" s="11" t="s">
        <v>51</v>
      </c>
      <c r="C6" s="12" t="s">
        <v>9</v>
      </c>
      <c r="D6" s="15">
        <v>0</v>
      </c>
      <c r="E6" s="6"/>
      <c r="F6" s="16">
        <f t="shared" si="0"/>
        <v>0</v>
      </c>
      <c r="G6" s="15">
        <v>0</v>
      </c>
      <c r="H6" s="6"/>
      <c r="I6" s="16">
        <f t="shared" si="1"/>
        <v>0</v>
      </c>
      <c r="J6" s="47">
        <f t="shared" si="2"/>
        <v>0</v>
      </c>
      <c r="K6" s="48"/>
      <c r="L6" s="1"/>
      <c r="M6" s="3"/>
      <c r="N6" s="42"/>
      <c r="O6" s="42"/>
      <c r="P6" s="42"/>
    </row>
    <row r="7" spans="1:18" s="18" customFormat="1" ht="30" customHeight="1" x14ac:dyDescent="0.3">
      <c r="A7" s="10">
        <v>4</v>
      </c>
      <c r="B7" s="11" t="s">
        <v>12</v>
      </c>
      <c r="C7" s="12" t="s">
        <v>11</v>
      </c>
      <c r="D7" s="15">
        <v>0</v>
      </c>
      <c r="E7" s="6"/>
      <c r="F7" s="16">
        <f t="shared" si="0"/>
        <v>0</v>
      </c>
      <c r="G7" s="15">
        <v>110</v>
      </c>
      <c r="H7" s="6"/>
      <c r="I7" s="16">
        <f t="shared" si="1"/>
        <v>0</v>
      </c>
      <c r="J7" s="47">
        <f t="shared" si="2"/>
        <v>0</v>
      </c>
      <c r="K7" s="48"/>
      <c r="L7" s="1"/>
      <c r="M7" s="3"/>
      <c r="N7" s="42"/>
      <c r="O7" s="42"/>
      <c r="P7" s="42"/>
    </row>
    <row r="8" spans="1:18" s="18" customFormat="1" ht="30" customHeight="1" x14ac:dyDescent="0.3">
      <c r="A8" s="10">
        <v>5</v>
      </c>
      <c r="B8" s="11" t="s">
        <v>36</v>
      </c>
      <c r="C8" s="12" t="s">
        <v>9</v>
      </c>
      <c r="D8" s="15">
        <v>400</v>
      </c>
      <c r="E8" s="6"/>
      <c r="F8" s="16">
        <f t="shared" si="0"/>
        <v>0</v>
      </c>
      <c r="G8" s="15">
        <v>19229</v>
      </c>
      <c r="H8" s="6"/>
      <c r="I8" s="16">
        <f t="shared" si="1"/>
        <v>0</v>
      </c>
      <c r="J8" s="47">
        <f t="shared" si="2"/>
        <v>0</v>
      </c>
      <c r="K8" s="48"/>
      <c r="L8" s="1"/>
      <c r="M8" s="3"/>
      <c r="N8" s="42"/>
      <c r="O8" s="42"/>
      <c r="P8" s="42"/>
    </row>
    <row r="9" spans="1:18" s="18" customFormat="1" ht="30" customHeight="1" x14ac:dyDescent="0.3">
      <c r="A9" s="10">
        <v>6</v>
      </c>
      <c r="B9" s="11" t="s">
        <v>52</v>
      </c>
      <c r="C9" s="12" t="s">
        <v>9</v>
      </c>
      <c r="D9" s="15">
        <v>4500</v>
      </c>
      <c r="E9" s="6"/>
      <c r="F9" s="16">
        <f t="shared" si="0"/>
        <v>0</v>
      </c>
      <c r="G9" s="15">
        <v>1340150</v>
      </c>
      <c r="H9" s="6"/>
      <c r="I9" s="16">
        <f t="shared" si="1"/>
        <v>0</v>
      </c>
      <c r="J9" s="47">
        <f t="shared" si="2"/>
        <v>0</v>
      </c>
      <c r="K9" s="48"/>
      <c r="L9" s="1"/>
      <c r="M9" s="3"/>
      <c r="N9" s="42"/>
      <c r="O9" s="42"/>
      <c r="P9" s="42"/>
    </row>
    <row r="10" spans="1:18" s="18" customFormat="1" ht="30" customHeight="1" x14ac:dyDescent="0.3">
      <c r="A10" s="10">
        <v>7</v>
      </c>
      <c r="B10" s="11" t="s">
        <v>53</v>
      </c>
      <c r="C10" s="12" t="s">
        <v>9</v>
      </c>
      <c r="D10" s="15">
        <v>0</v>
      </c>
      <c r="E10" s="6"/>
      <c r="F10" s="16">
        <f t="shared" si="0"/>
        <v>0</v>
      </c>
      <c r="G10" s="15">
        <v>0</v>
      </c>
      <c r="H10" s="6"/>
      <c r="I10" s="16">
        <f t="shared" si="1"/>
        <v>0</v>
      </c>
      <c r="J10" s="47">
        <f t="shared" si="2"/>
        <v>0</v>
      </c>
      <c r="K10" s="48"/>
      <c r="L10" s="1"/>
      <c r="M10" s="3"/>
      <c r="N10" s="42"/>
      <c r="O10" s="42"/>
      <c r="P10" s="42"/>
    </row>
    <row r="11" spans="1:18" s="18" customFormat="1" ht="30" customHeight="1" x14ac:dyDescent="0.3">
      <c r="A11" s="10">
        <v>8</v>
      </c>
      <c r="B11" s="11" t="s">
        <v>54</v>
      </c>
      <c r="C11" s="12" t="s">
        <v>9</v>
      </c>
      <c r="D11" s="15">
        <v>0</v>
      </c>
      <c r="E11" s="6"/>
      <c r="F11" s="16">
        <f t="shared" si="0"/>
        <v>0</v>
      </c>
      <c r="G11" s="15">
        <v>98600</v>
      </c>
      <c r="H11" s="6"/>
      <c r="I11" s="16">
        <f t="shared" si="1"/>
        <v>0</v>
      </c>
      <c r="J11" s="47">
        <f t="shared" si="2"/>
        <v>0</v>
      </c>
      <c r="K11" s="48"/>
      <c r="L11" s="1"/>
      <c r="M11" s="3"/>
      <c r="N11" s="42"/>
      <c r="O11" s="42"/>
      <c r="P11" s="42"/>
    </row>
    <row r="12" spans="1:18" s="18" customFormat="1" ht="30" customHeight="1" x14ac:dyDescent="0.3">
      <c r="A12" s="10">
        <v>9</v>
      </c>
      <c r="B12" s="11" t="s">
        <v>55</v>
      </c>
      <c r="C12" s="12" t="s">
        <v>9</v>
      </c>
      <c r="D12" s="13">
        <v>1200</v>
      </c>
      <c r="E12" s="5"/>
      <c r="F12" s="14">
        <f t="shared" si="0"/>
        <v>0</v>
      </c>
      <c r="G12" s="13">
        <v>0</v>
      </c>
      <c r="H12" s="5"/>
      <c r="I12" s="14">
        <f t="shared" si="1"/>
        <v>0</v>
      </c>
      <c r="J12" s="45">
        <f t="shared" si="2"/>
        <v>0</v>
      </c>
      <c r="K12" s="46"/>
      <c r="L12" s="1"/>
      <c r="M12" s="3"/>
      <c r="N12" s="42"/>
      <c r="O12" s="42"/>
      <c r="P12" s="42"/>
    </row>
    <row r="13" spans="1:18" s="18" customFormat="1" ht="30" customHeight="1" x14ac:dyDescent="0.3">
      <c r="A13" s="10">
        <v>10</v>
      </c>
      <c r="B13" s="11" t="s">
        <v>56</v>
      </c>
      <c r="C13" s="12" t="s">
        <v>9</v>
      </c>
      <c r="D13" s="13"/>
      <c r="E13" s="5"/>
      <c r="F13" s="14">
        <f t="shared" si="0"/>
        <v>0</v>
      </c>
      <c r="G13" s="13">
        <v>110300</v>
      </c>
      <c r="H13" s="5"/>
      <c r="I13" s="14">
        <f t="shared" si="1"/>
        <v>0</v>
      </c>
      <c r="J13" s="45">
        <f t="shared" si="2"/>
        <v>0</v>
      </c>
      <c r="K13" s="46"/>
      <c r="L13" s="1"/>
      <c r="M13" s="3"/>
      <c r="N13" s="42"/>
      <c r="O13" s="42"/>
      <c r="P13" s="42"/>
    </row>
    <row r="14" spans="1:18" s="18" customFormat="1" ht="30" customHeight="1" x14ac:dyDescent="0.3">
      <c r="A14" s="10">
        <v>11</v>
      </c>
      <c r="B14" s="11" t="s">
        <v>13</v>
      </c>
      <c r="C14" s="12" t="s">
        <v>11</v>
      </c>
      <c r="D14" s="13"/>
      <c r="E14" s="5"/>
      <c r="F14" s="14">
        <f t="shared" si="0"/>
        <v>0</v>
      </c>
      <c r="G14" s="13">
        <v>240</v>
      </c>
      <c r="H14" s="5"/>
      <c r="I14" s="14">
        <f t="shared" si="1"/>
        <v>0</v>
      </c>
      <c r="J14" s="72">
        <f t="shared" si="2"/>
        <v>0</v>
      </c>
      <c r="K14" s="73"/>
      <c r="L14" s="1"/>
      <c r="M14" s="4"/>
      <c r="N14" s="42"/>
      <c r="O14" s="42"/>
      <c r="P14" s="42"/>
    </row>
    <row r="15" spans="1:18" s="18" customFormat="1" ht="30" customHeight="1" x14ac:dyDescent="0.3">
      <c r="A15" s="52" t="s">
        <v>38</v>
      </c>
      <c r="B15" s="53"/>
      <c r="C15" s="53"/>
      <c r="D15" s="53"/>
      <c r="E15" s="54"/>
      <c r="F15" s="17">
        <f>SUM(F4:F14)</f>
        <v>0</v>
      </c>
      <c r="G15" s="49"/>
      <c r="H15" s="51"/>
      <c r="I15" s="17">
        <f>SUM(I4:I14)</f>
        <v>0</v>
      </c>
      <c r="J15" s="47">
        <f>SUM(J4:J14)</f>
        <v>0</v>
      </c>
      <c r="K15" s="48">
        <f>SUM(K4:K14)</f>
        <v>0</v>
      </c>
      <c r="L15" s="43"/>
      <c r="M15" s="43"/>
      <c r="N15" s="43"/>
      <c r="O15" s="43"/>
      <c r="P15" s="43"/>
    </row>
    <row r="16" spans="1:18" s="18" customFormat="1" ht="30" customHeight="1" x14ac:dyDescent="0.3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s="18" customFormat="1" ht="30" customHeight="1" x14ac:dyDescent="0.3">
      <c r="A17" s="71" t="s">
        <v>7</v>
      </c>
      <c r="B17" s="71"/>
      <c r="C17" s="71"/>
      <c r="D17" s="71"/>
      <c r="E17" s="71"/>
      <c r="F17" s="71"/>
      <c r="G17" s="71"/>
      <c r="H17" s="71"/>
      <c r="I17" s="71"/>
      <c r="J17" s="19"/>
      <c r="K17" s="67" t="s">
        <v>24</v>
      </c>
      <c r="L17" s="68"/>
      <c r="M17" s="68"/>
      <c r="N17" s="68"/>
      <c r="O17" s="68"/>
      <c r="P17" s="69"/>
    </row>
    <row r="18" spans="1:16" s="18" customFormat="1" ht="30" customHeight="1" x14ac:dyDescent="0.3">
      <c r="A18" s="37" t="s">
        <v>0</v>
      </c>
      <c r="B18" s="35" t="s">
        <v>1</v>
      </c>
      <c r="C18" s="37" t="s">
        <v>6</v>
      </c>
      <c r="D18" s="37" t="s">
        <v>2</v>
      </c>
      <c r="E18" s="33" t="s">
        <v>34</v>
      </c>
      <c r="F18" s="37" t="s">
        <v>5</v>
      </c>
      <c r="G18" s="33" t="s">
        <v>4</v>
      </c>
      <c r="H18" s="34" t="s">
        <v>3</v>
      </c>
      <c r="I18" s="33" t="s">
        <v>68</v>
      </c>
      <c r="J18" s="19"/>
      <c r="K18" s="37" t="s">
        <v>0</v>
      </c>
      <c r="L18" s="90" t="s">
        <v>1</v>
      </c>
      <c r="M18" s="91"/>
      <c r="N18" s="37" t="s">
        <v>39</v>
      </c>
      <c r="O18" s="33" t="s">
        <v>44</v>
      </c>
      <c r="P18" s="37" t="s">
        <v>5</v>
      </c>
    </row>
    <row r="19" spans="1:16" s="18" customFormat="1" ht="30" customHeight="1" x14ac:dyDescent="0.3">
      <c r="A19" s="20">
        <v>12</v>
      </c>
      <c r="B19" s="21" t="s">
        <v>57</v>
      </c>
      <c r="C19" s="22" t="s">
        <v>58</v>
      </c>
      <c r="D19" s="23">
        <v>74</v>
      </c>
      <c r="E19" s="6"/>
      <c r="F19" s="24">
        <f t="shared" ref="F19:F32" si="3">E19*D19</f>
        <v>0</v>
      </c>
      <c r="G19" s="1"/>
      <c r="H19" s="8"/>
      <c r="I19" s="36"/>
      <c r="J19" s="19"/>
      <c r="K19" s="20">
        <v>26</v>
      </c>
      <c r="L19" s="40" t="s">
        <v>30</v>
      </c>
      <c r="M19" s="41"/>
      <c r="N19" s="38">
        <v>12</v>
      </c>
      <c r="O19" s="7"/>
      <c r="P19" s="24">
        <f>N19*O19</f>
        <v>0</v>
      </c>
    </row>
    <row r="20" spans="1:16" s="18" customFormat="1" ht="30" customHeight="1" x14ac:dyDescent="0.3">
      <c r="A20" s="20">
        <v>13</v>
      </c>
      <c r="B20" s="21" t="s">
        <v>16</v>
      </c>
      <c r="C20" s="22" t="s">
        <v>17</v>
      </c>
      <c r="D20" s="23">
        <v>236</v>
      </c>
      <c r="E20" s="6"/>
      <c r="F20" s="24">
        <f t="shared" si="3"/>
        <v>0</v>
      </c>
      <c r="G20" s="1"/>
      <c r="H20" s="8"/>
      <c r="I20" s="36"/>
      <c r="J20" s="19"/>
      <c r="K20" s="20">
        <v>27</v>
      </c>
      <c r="L20" s="40" t="s">
        <v>31</v>
      </c>
      <c r="M20" s="41"/>
      <c r="N20" s="38">
        <v>7</v>
      </c>
      <c r="O20" s="7"/>
      <c r="P20" s="24">
        <f t="shared" ref="P20:P21" si="4">N20*O20</f>
        <v>0</v>
      </c>
    </row>
    <row r="21" spans="1:16" s="18" customFormat="1" ht="30" customHeight="1" x14ac:dyDescent="0.3">
      <c r="A21" s="20">
        <v>14</v>
      </c>
      <c r="B21" s="21" t="s">
        <v>59</v>
      </c>
      <c r="C21" s="22" t="s">
        <v>17</v>
      </c>
      <c r="D21" s="23">
        <v>100</v>
      </c>
      <c r="E21" s="6"/>
      <c r="F21" s="24">
        <f t="shared" si="3"/>
        <v>0</v>
      </c>
      <c r="G21" s="1"/>
      <c r="H21" s="2"/>
      <c r="I21" s="2"/>
      <c r="J21" s="19"/>
      <c r="K21" s="20">
        <v>28</v>
      </c>
      <c r="L21" s="40" t="s">
        <v>32</v>
      </c>
      <c r="M21" s="41"/>
      <c r="N21" s="38">
        <v>4</v>
      </c>
      <c r="O21" s="7"/>
      <c r="P21" s="24">
        <f t="shared" si="4"/>
        <v>0</v>
      </c>
    </row>
    <row r="22" spans="1:16" s="18" customFormat="1" ht="30" customHeight="1" x14ac:dyDescent="0.3">
      <c r="A22" s="20">
        <v>15</v>
      </c>
      <c r="B22" s="21" t="s">
        <v>23</v>
      </c>
      <c r="C22" s="22" t="s">
        <v>60</v>
      </c>
      <c r="D22" s="23">
        <v>25</v>
      </c>
      <c r="E22" s="6"/>
      <c r="F22" s="24">
        <f t="shared" si="3"/>
        <v>0</v>
      </c>
      <c r="G22" s="1"/>
      <c r="H22" s="2"/>
      <c r="I22" s="2"/>
      <c r="J22" s="19"/>
      <c r="K22" s="52" t="s">
        <v>40</v>
      </c>
      <c r="L22" s="53"/>
      <c r="M22" s="53"/>
      <c r="N22" s="53"/>
      <c r="O22" s="54"/>
      <c r="P22" s="24">
        <f>SUM(P19:P21)</f>
        <v>0</v>
      </c>
    </row>
    <row r="23" spans="1:16" s="18" customFormat="1" ht="30" customHeight="1" x14ac:dyDescent="0.3">
      <c r="A23" s="20">
        <v>16</v>
      </c>
      <c r="B23" s="21" t="s">
        <v>61</v>
      </c>
      <c r="C23" s="22" t="s">
        <v>58</v>
      </c>
      <c r="D23" s="23">
        <v>37</v>
      </c>
      <c r="E23" s="6"/>
      <c r="F23" s="24">
        <f t="shared" si="3"/>
        <v>0</v>
      </c>
      <c r="G23" s="1"/>
      <c r="H23" s="2"/>
      <c r="I23" s="2"/>
      <c r="J23" s="19"/>
      <c r="K23" s="25"/>
      <c r="L23" s="25"/>
      <c r="M23" s="25"/>
      <c r="N23" s="25"/>
      <c r="O23" s="25"/>
      <c r="P23" s="19"/>
    </row>
    <row r="24" spans="1:16" s="18" customFormat="1" ht="30" customHeight="1" x14ac:dyDescent="0.3">
      <c r="A24" s="20">
        <v>17</v>
      </c>
      <c r="B24" s="21" t="s">
        <v>18</v>
      </c>
      <c r="C24" s="22" t="s">
        <v>19</v>
      </c>
      <c r="D24" s="23">
        <v>82</v>
      </c>
      <c r="E24" s="6"/>
      <c r="F24" s="24">
        <f t="shared" si="3"/>
        <v>0</v>
      </c>
      <c r="G24" s="1"/>
      <c r="H24" s="2"/>
      <c r="I24" s="2"/>
      <c r="J24" s="19"/>
      <c r="K24" s="67" t="s">
        <v>35</v>
      </c>
      <c r="L24" s="68"/>
      <c r="M24" s="68"/>
      <c r="N24" s="68"/>
      <c r="O24" s="68"/>
      <c r="P24" s="69"/>
    </row>
    <row r="25" spans="1:16" s="18" customFormat="1" ht="30" customHeight="1" x14ac:dyDescent="0.3">
      <c r="A25" s="20">
        <v>18</v>
      </c>
      <c r="B25" s="21" t="s">
        <v>20</v>
      </c>
      <c r="C25" s="22" t="s">
        <v>21</v>
      </c>
      <c r="D25" s="23">
        <v>120</v>
      </c>
      <c r="E25" s="6"/>
      <c r="F25" s="24">
        <f t="shared" si="3"/>
        <v>0</v>
      </c>
      <c r="G25" s="1"/>
      <c r="H25" s="2"/>
      <c r="I25" s="2"/>
      <c r="J25" s="19"/>
      <c r="K25" s="55" t="s">
        <v>42</v>
      </c>
      <c r="L25" s="56"/>
      <c r="M25" s="56"/>
      <c r="N25" s="56"/>
      <c r="O25" s="57"/>
      <c r="P25" s="24">
        <f>J15</f>
        <v>0</v>
      </c>
    </row>
    <row r="26" spans="1:16" s="18" customFormat="1" ht="30" customHeight="1" x14ac:dyDescent="0.3">
      <c r="A26" s="20">
        <v>19</v>
      </c>
      <c r="B26" s="21" t="s">
        <v>22</v>
      </c>
      <c r="C26" s="22" t="s">
        <v>21</v>
      </c>
      <c r="D26" s="23">
        <v>124</v>
      </c>
      <c r="E26" s="6"/>
      <c r="F26" s="24">
        <f t="shared" si="3"/>
        <v>0</v>
      </c>
      <c r="G26" s="1"/>
      <c r="H26" s="2"/>
      <c r="I26" s="2"/>
      <c r="J26" s="19"/>
      <c r="K26" s="58" t="s">
        <v>43</v>
      </c>
      <c r="L26" s="59"/>
      <c r="M26" s="59"/>
      <c r="N26" s="59"/>
      <c r="O26" s="60"/>
      <c r="P26" s="24">
        <f>F33</f>
        <v>0</v>
      </c>
    </row>
    <row r="27" spans="1:16" s="18" customFormat="1" ht="30" customHeight="1" x14ac:dyDescent="0.3">
      <c r="A27" s="20">
        <v>20</v>
      </c>
      <c r="B27" s="21" t="s">
        <v>62</v>
      </c>
      <c r="C27" s="22" t="s">
        <v>9</v>
      </c>
      <c r="D27" s="23">
        <v>51620</v>
      </c>
      <c r="E27" s="6"/>
      <c r="F27" s="24">
        <f t="shared" si="3"/>
        <v>0</v>
      </c>
      <c r="G27" s="1"/>
      <c r="H27" s="2"/>
      <c r="I27" s="2"/>
      <c r="J27" s="19"/>
      <c r="K27" s="55" t="s">
        <v>40</v>
      </c>
      <c r="L27" s="56"/>
      <c r="M27" s="56"/>
      <c r="N27" s="56"/>
      <c r="O27" s="57"/>
      <c r="P27" s="24">
        <f>P22</f>
        <v>0</v>
      </c>
    </row>
    <row r="28" spans="1:16" s="18" customFormat="1" ht="30" customHeight="1" x14ac:dyDescent="0.3">
      <c r="A28" s="20">
        <v>21</v>
      </c>
      <c r="B28" s="21" t="s">
        <v>73</v>
      </c>
      <c r="C28" s="22" t="s">
        <v>58</v>
      </c>
      <c r="D28" s="23">
        <v>430</v>
      </c>
      <c r="E28" s="6"/>
      <c r="F28" s="24">
        <f t="shared" si="3"/>
        <v>0</v>
      </c>
      <c r="G28" s="1"/>
      <c r="H28" s="2"/>
      <c r="I28" s="2"/>
      <c r="J28" s="19"/>
    </row>
    <row r="29" spans="1:16" s="18" customFormat="1" ht="30" customHeight="1" x14ac:dyDescent="0.3">
      <c r="A29" s="20">
        <v>22</v>
      </c>
      <c r="B29" s="21" t="s">
        <v>63</v>
      </c>
      <c r="C29" s="22" t="s">
        <v>66</v>
      </c>
      <c r="D29" s="23">
        <v>195</v>
      </c>
      <c r="E29" s="6"/>
      <c r="F29" s="24">
        <f t="shared" si="3"/>
        <v>0</v>
      </c>
      <c r="G29" s="1"/>
      <c r="H29" s="2"/>
      <c r="I29" s="2"/>
      <c r="J29" s="25"/>
      <c r="K29" s="49" t="s">
        <v>70</v>
      </c>
      <c r="L29" s="50"/>
      <c r="M29" s="51"/>
      <c r="N29" s="92">
        <f>SUM(P25:P27)</f>
        <v>0</v>
      </c>
      <c r="O29" s="93"/>
      <c r="P29" s="94"/>
    </row>
    <row r="30" spans="1:16" s="18" customFormat="1" ht="30" customHeight="1" x14ac:dyDescent="0.3">
      <c r="A30" s="20">
        <v>23</v>
      </c>
      <c r="B30" s="21" t="s">
        <v>64</v>
      </c>
      <c r="C30" s="22" t="s">
        <v>65</v>
      </c>
      <c r="D30" s="23">
        <v>192</v>
      </c>
      <c r="E30" s="6"/>
      <c r="F30" s="24">
        <f t="shared" si="3"/>
        <v>0</v>
      </c>
      <c r="G30" s="1"/>
      <c r="H30" s="2"/>
      <c r="I30" s="2"/>
      <c r="J30" s="25"/>
      <c r="K30" s="25"/>
      <c r="L30" s="25"/>
      <c r="M30" s="25"/>
      <c r="N30" s="25"/>
      <c r="O30" s="25"/>
      <c r="P30" s="25"/>
    </row>
    <row r="31" spans="1:16" s="18" customFormat="1" ht="30" customHeight="1" x14ac:dyDescent="0.3">
      <c r="A31" s="20">
        <v>24</v>
      </c>
      <c r="B31" s="21" t="s">
        <v>48</v>
      </c>
      <c r="C31" s="22" t="s">
        <v>14</v>
      </c>
      <c r="D31" s="23">
        <v>4455</v>
      </c>
      <c r="E31" s="6"/>
      <c r="F31" s="24">
        <f t="shared" si="3"/>
        <v>0</v>
      </c>
      <c r="G31" s="1"/>
      <c r="H31" s="2"/>
      <c r="I31" s="2"/>
      <c r="J31" s="25"/>
      <c r="K31" s="25"/>
      <c r="L31" s="25"/>
      <c r="M31" s="25"/>
      <c r="N31" s="25"/>
      <c r="O31" s="25"/>
      <c r="P31" s="25"/>
    </row>
    <row r="32" spans="1:16" s="18" customFormat="1" ht="30" customHeight="1" x14ac:dyDescent="0.3">
      <c r="A32" s="20">
        <v>25</v>
      </c>
      <c r="B32" s="21" t="s">
        <v>49</v>
      </c>
      <c r="C32" s="22" t="s">
        <v>15</v>
      </c>
      <c r="D32" s="23">
        <v>180</v>
      </c>
      <c r="E32" s="6"/>
      <c r="F32" s="24">
        <f t="shared" si="3"/>
        <v>0</v>
      </c>
      <c r="G32" s="1"/>
      <c r="H32" s="9"/>
      <c r="I32" s="9"/>
      <c r="J32" s="26"/>
      <c r="K32" s="26"/>
      <c r="L32" s="26"/>
      <c r="M32" s="26"/>
      <c r="N32" s="26"/>
      <c r="O32" s="26"/>
      <c r="P32" s="26"/>
    </row>
    <row r="33" spans="1:16" ht="30" customHeight="1" x14ac:dyDescent="0.3">
      <c r="A33" s="74" t="s">
        <v>37</v>
      </c>
      <c r="B33" s="74"/>
      <c r="C33" s="74"/>
      <c r="D33" s="74"/>
      <c r="E33" s="74"/>
      <c r="F33" s="24">
        <f>SUM(F19:F32)</f>
        <v>0</v>
      </c>
      <c r="G33" s="44"/>
      <c r="H33" s="44"/>
      <c r="I33" s="44"/>
    </row>
    <row r="34" spans="1:16" ht="30" hidden="1" customHeight="1" x14ac:dyDescent="0.3"/>
    <row r="35" spans="1:16" ht="30" hidden="1" customHeight="1" x14ac:dyDescent="0.3">
      <c r="G35" s="27"/>
      <c r="H35" s="27"/>
      <c r="I35" s="27"/>
      <c r="J35" s="27"/>
      <c r="K35" s="27"/>
      <c r="L35" s="27"/>
      <c r="M35" s="28"/>
      <c r="N35" s="28"/>
      <c r="O35" s="28"/>
      <c r="P35" s="27"/>
    </row>
    <row r="36" spans="1:16" ht="30" hidden="1" customHeight="1" x14ac:dyDescent="0.3"/>
    <row r="37" spans="1:16" ht="30" hidden="1" customHeight="1" x14ac:dyDescent="0.3"/>
    <row r="38" spans="1:16" ht="30" hidden="1" customHeight="1" x14ac:dyDescent="0.3"/>
    <row r="39" spans="1:16" ht="30" hidden="1" customHeight="1" x14ac:dyDescent="0.3"/>
    <row r="40" spans="1:16" ht="30" hidden="1" customHeight="1" x14ac:dyDescent="0.3">
      <c r="A40" s="32"/>
      <c r="B40" s="32"/>
      <c r="C40" s="32"/>
    </row>
    <row r="41" spans="1:16" ht="30" hidden="1" customHeight="1" x14ac:dyDescent="0.3"/>
    <row r="42" spans="1:16" ht="30" hidden="1" customHeight="1" x14ac:dyDescent="0.3"/>
    <row r="43" spans="1:16" ht="30" hidden="1" customHeight="1" x14ac:dyDescent="0.3"/>
    <row r="44" spans="1:16" ht="30" hidden="1" customHeight="1" x14ac:dyDescent="0.3"/>
    <row r="45" spans="1:16" ht="30" customHeight="1" x14ac:dyDescent="0.3"/>
    <row r="46" spans="1:16" ht="30" customHeight="1" x14ac:dyDescent="0.3"/>
  </sheetData>
  <sheetProtection algorithmName="SHA-512" hashValue="Xg9pv++KoeEnZliqGyQVf6A+A32nV+B6NZ3P5R4wHr/WsQ+45yxVGiHHNEVvnCdCthKIKU0V4Tozbq++rBTK7g==" saltValue="z2Ipbf0qSi7dBPmCHVdmqw==" spinCount="100000" sheet="1" objects="1" scenarios="1"/>
  <mergeCells count="55">
    <mergeCell ref="A33:E33"/>
    <mergeCell ref="G33:I33"/>
    <mergeCell ref="L18:M18"/>
    <mergeCell ref="L19:M19"/>
    <mergeCell ref="L20:M20"/>
    <mergeCell ref="L21:M21"/>
    <mergeCell ref="K22:O22"/>
    <mergeCell ref="K24:P24"/>
    <mergeCell ref="K25:O25"/>
    <mergeCell ref="K26:O26"/>
    <mergeCell ref="K27:O27"/>
    <mergeCell ref="K29:M29"/>
    <mergeCell ref="N29:P29"/>
    <mergeCell ref="A15:E15"/>
    <mergeCell ref="G15:H15"/>
    <mergeCell ref="J15:K15"/>
    <mergeCell ref="L15:P15"/>
    <mergeCell ref="A17:I17"/>
    <mergeCell ref="K17:P17"/>
    <mergeCell ref="J13:K13"/>
    <mergeCell ref="N13:P13"/>
    <mergeCell ref="J14:K14"/>
    <mergeCell ref="N14:P14"/>
    <mergeCell ref="J10:K10"/>
    <mergeCell ref="N10:P10"/>
    <mergeCell ref="J11:K11"/>
    <mergeCell ref="N11:P11"/>
    <mergeCell ref="J12:K12"/>
    <mergeCell ref="N12:P12"/>
    <mergeCell ref="J7:K7"/>
    <mergeCell ref="N7:P7"/>
    <mergeCell ref="J8:K8"/>
    <mergeCell ref="N8:P8"/>
    <mergeCell ref="J9:K9"/>
    <mergeCell ref="N9:P9"/>
    <mergeCell ref="J4:K4"/>
    <mergeCell ref="N4:P4"/>
    <mergeCell ref="J5:K5"/>
    <mergeCell ref="N5:P5"/>
    <mergeCell ref="J6:K6"/>
    <mergeCell ref="N6:P6"/>
    <mergeCell ref="N1:P3"/>
    <mergeCell ref="A2:C2"/>
    <mergeCell ref="D2:D3"/>
    <mergeCell ref="E2:E3"/>
    <mergeCell ref="F2:F3"/>
    <mergeCell ref="G2:G3"/>
    <mergeCell ref="H2:H3"/>
    <mergeCell ref="I2:I3"/>
    <mergeCell ref="A1:C1"/>
    <mergeCell ref="D1:F1"/>
    <mergeCell ref="G1:I1"/>
    <mergeCell ref="J1:K3"/>
    <mergeCell ref="L1:L3"/>
    <mergeCell ref="M1:M3"/>
  </mergeCells>
  <conditionalFormatting sqref="G19:G32 L4:L14">
    <cfRule type="expression" dxfId="1" priority="3">
      <formula>G4="X"</formula>
    </cfRule>
    <cfRule type="expression" dxfId="0" priority="4">
      <formula>G4="Exception"</formula>
    </cfRule>
  </conditionalFormatting>
  <dataValidations count="3">
    <dataValidation type="list" allowBlank="1" showInputMessage="1" showErrorMessage="1" errorTitle="Domestic" error="Please select X to indictae this item is of domestic origin." sqref="G19:G32">
      <formula1>$R$1:$R$2</formula1>
    </dataValidation>
    <dataValidation type="list" allowBlank="1" showInputMessage="1" showErrorMessage="1" errorTitle="Domestic" error="Please select X to indictae this item is of domestic origin._x000a_" sqref="L4:L14">
      <formula1>$R$1:$R$2</formula1>
    </dataValidation>
    <dataValidation type="decimal" allowBlank="1" showErrorMessage="1" errorTitle="Price needed" error="Please enter a price for this line." sqref="E4:E14 H4:H14 E19:E32 O19:O21">
      <formula1>0</formula1>
      <formula2>2000</formula2>
    </dataValidation>
  </dataValidations>
  <pageMargins left="0.5" right="0.5" top="0.5" bottom="0.5" header="0.3" footer="0.3"/>
  <pageSetup scale="47" orientation="landscape" horizontalDpi="4294967293" r:id="rId1"/>
  <headerFooter>
    <oddHeader>&amp;L&amp;"Arial,Regular"&amp;14Massachusetts School Buying Group Milk Bid 2020&amp;R&amp;"Arial,Regular"&amp;14Zone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MSBG Milk Bid Zone 1</vt:lpstr>
      <vt:lpstr>MSBG Milk Bid Zone 2</vt:lpstr>
      <vt:lpstr>MSBG Milk Bid Zone 3</vt:lpstr>
      <vt:lpstr>MSBG Milk Bid Zone 4</vt:lpstr>
      <vt:lpstr>'MSBG Milk Bid Zone 1'!Print_Area</vt:lpstr>
      <vt:lpstr>'MSBG Milk Bid Zone 2'!Print_Area</vt:lpstr>
      <vt:lpstr>'MSBG Milk Bid Zone 3'!Print_Area</vt:lpstr>
      <vt:lpstr>'MSBG Milk Bid Zone 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Kim Imbornone</cp:lastModifiedBy>
  <cp:lastPrinted>2020-02-07T18:20:58Z</cp:lastPrinted>
  <dcterms:created xsi:type="dcterms:W3CDTF">2019-01-25T13:37:48Z</dcterms:created>
  <dcterms:modified xsi:type="dcterms:W3CDTF">2020-05-19T18:31:54Z</dcterms:modified>
</cp:coreProperties>
</file>