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S:\2020 - 2021 BIDS\2020 - 2021 Massachusetts Buying Group\Finished Bid\"/>
    </mc:Choice>
  </mc:AlternateContent>
  <xr:revisionPtr revIDLastSave="0" documentId="13_ncr:1_{24A8962F-AD5C-4C93-9825-F4F80EC1AEE4}" xr6:coauthVersionLast="44" xr6:coauthVersionMax="44" xr10:uidLastSave="{00000000-0000-0000-0000-000000000000}"/>
  <bookViews>
    <workbookView xWindow="-120" yWindow="-120" windowWidth="19440" windowHeight="15000" xr2:uid="{00000000-000D-0000-FFFF-FFFF00000000}"/>
  </bookViews>
  <sheets>
    <sheet name="CENTRAL PAPER IMPERIAL DADE" sheetId="1" r:id="rId1"/>
    <sheet name="Release Notes" sheetId="2" state="hidden" r:id="rId2"/>
  </sheets>
  <externalReferences>
    <externalReference r:id="rId3"/>
  </externalReferences>
  <definedNames>
    <definedName name="_xlnm.Print_Area" localSheetId="0">'CENTRAL PAPER IMPERIAL DADE'!$A$1:$M$192</definedName>
    <definedName name="_xlnm.Print_Titles" localSheetId="0">'CENTRAL PAPER IMPERIAL DADE'!$1:$1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3" i="1" l="1"/>
  <c r="J22" i="1" l="1"/>
  <c r="L22" i="1" s="1"/>
  <c r="J187" i="1" l="1"/>
  <c r="L187" i="1" s="1"/>
  <c r="J186" i="1"/>
  <c r="L186" i="1" s="1"/>
  <c r="J66" i="1"/>
  <c r="L66" i="1" s="1"/>
  <c r="J64" i="1"/>
  <c r="L64" i="1" s="1"/>
  <c r="J18" i="1"/>
  <c r="L18" i="1" s="1"/>
  <c r="J135" i="1" l="1"/>
  <c r="L135" i="1" s="1"/>
  <c r="J158" i="1" l="1"/>
  <c r="L158" i="1" s="1"/>
  <c r="J61" i="1"/>
  <c r="L61" i="1" s="1"/>
  <c r="J60" i="1" l="1"/>
  <c r="L60" i="1" s="1"/>
  <c r="J156" i="1" l="1"/>
  <c r="L156" i="1" s="1"/>
  <c r="J152" i="1"/>
  <c r="L152" i="1" s="1"/>
  <c r="J151" i="1"/>
  <c r="L151" i="1" s="1"/>
  <c r="J139" i="1"/>
  <c r="L139" i="1" s="1"/>
  <c r="J30" i="1"/>
  <c r="L30" i="1" s="1"/>
  <c r="J100" i="1"/>
  <c r="L100" i="1" s="1"/>
  <c r="J82" i="1"/>
  <c r="L82" i="1" s="1"/>
  <c r="J74" i="1"/>
  <c r="L74" i="1" s="1"/>
  <c r="J191" i="1" l="1"/>
  <c r="L191" i="1" s="1"/>
  <c r="J188" i="1"/>
  <c r="L188" i="1" s="1"/>
  <c r="J185" i="1"/>
  <c r="L185" i="1" s="1"/>
  <c r="J184" i="1"/>
  <c r="L184" i="1" s="1"/>
  <c r="J183" i="1"/>
  <c r="L183" i="1" s="1"/>
  <c r="J182" i="1"/>
  <c r="L182" i="1" s="1"/>
  <c r="J181" i="1"/>
  <c r="L181" i="1" s="1"/>
  <c r="J180" i="1"/>
  <c r="L180" i="1" s="1"/>
  <c r="J179" i="1"/>
  <c r="L179" i="1" s="1"/>
  <c r="J178" i="1"/>
  <c r="L178" i="1" s="1"/>
  <c r="J177" i="1"/>
  <c r="L177" i="1" s="1"/>
  <c r="J174" i="1"/>
  <c r="L174" i="1" s="1"/>
  <c r="J172" i="1"/>
  <c r="L172" i="1" s="1"/>
  <c r="J171" i="1"/>
  <c r="L171" i="1" s="1"/>
  <c r="J169" i="1"/>
  <c r="L169" i="1" s="1"/>
  <c r="J168" i="1"/>
  <c r="L168" i="1" s="1"/>
  <c r="J165" i="1"/>
  <c r="L165" i="1" s="1"/>
  <c r="J163" i="1"/>
  <c r="L163" i="1" s="1"/>
  <c r="J160" i="1"/>
  <c r="L160" i="1" s="1"/>
  <c r="J159" i="1"/>
  <c r="L159" i="1" s="1"/>
  <c r="J157" i="1"/>
  <c r="L157" i="1" s="1"/>
  <c r="J153" i="1"/>
  <c r="L153" i="1" s="1"/>
  <c r="J150" i="1"/>
  <c r="L150" i="1" s="1"/>
  <c r="J147" i="1"/>
  <c r="L147" i="1" s="1"/>
  <c r="J145" i="1"/>
  <c r="L145" i="1" s="1"/>
  <c r="J143" i="1"/>
  <c r="L143" i="1" s="1"/>
  <c r="J140" i="1"/>
  <c r="L140" i="1" s="1"/>
  <c r="J138" i="1"/>
  <c r="L138" i="1" s="1"/>
  <c r="J137" i="1"/>
  <c r="L137" i="1" s="1"/>
  <c r="J136" i="1"/>
  <c r="L136" i="1" s="1"/>
  <c r="J134" i="1"/>
  <c r="L134" i="1" s="1"/>
  <c r="J133" i="1"/>
  <c r="L133" i="1" s="1"/>
  <c r="J130" i="1"/>
  <c r="L130" i="1" s="1"/>
  <c r="J127" i="1"/>
  <c r="L127" i="1" s="1"/>
  <c r="J126" i="1"/>
  <c r="L126" i="1" s="1"/>
  <c r="J125" i="1"/>
  <c r="L125" i="1" s="1"/>
  <c r="J124" i="1"/>
  <c r="L124" i="1" s="1"/>
  <c r="J121" i="1"/>
  <c r="L121" i="1" s="1"/>
  <c r="J120" i="1"/>
  <c r="L120" i="1" s="1"/>
  <c r="J117" i="1"/>
  <c r="L117" i="1" s="1"/>
  <c r="J114" i="1"/>
  <c r="L114" i="1" s="1"/>
  <c r="J111" i="1"/>
  <c r="L111" i="1" s="1"/>
  <c r="J108" i="1"/>
  <c r="L108" i="1" s="1"/>
  <c r="J107" i="1"/>
  <c r="L107" i="1" s="1"/>
  <c r="J106" i="1"/>
  <c r="L106" i="1" s="1"/>
  <c r="J104" i="1"/>
  <c r="L104" i="1" s="1"/>
  <c r="J103" i="1"/>
  <c r="L103" i="1" s="1"/>
  <c r="J102" i="1"/>
  <c r="L102" i="1" s="1"/>
  <c r="J101" i="1"/>
  <c r="L101" i="1" s="1"/>
  <c r="J144" i="1"/>
  <c r="L144" i="1" s="1"/>
  <c r="J63" i="1"/>
  <c r="L63" i="1" s="1"/>
  <c r="J43" i="1"/>
  <c r="L43" i="1" s="1"/>
  <c r="J51" i="1"/>
  <c r="L51" i="1" s="1"/>
  <c r="J55" i="1"/>
  <c r="L55" i="1" s="1"/>
  <c r="J29" i="1"/>
  <c r="L29" i="1" s="1"/>
  <c r="J54" i="1"/>
  <c r="L54" i="1" s="1"/>
  <c r="J53" i="1"/>
  <c r="L53" i="1" s="1"/>
  <c r="J37" i="1"/>
  <c r="L37" i="1" s="1"/>
  <c r="J24" i="1"/>
  <c r="L24" i="1" s="1"/>
  <c r="J20" i="1"/>
  <c r="L20" i="1" s="1"/>
  <c r="J49" i="1"/>
  <c r="L49" i="1" s="1"/>
  <c r="J149" i="1"/>
  <c r="L149" i="1" s="1"/>
  <c r="J47" i="1"/>
  <c r="L47" i="1" s="1"/>
  <c r="J142" i="1"/>
  <c r="L142" i="1" s="1"/>
  <c r="J57" i="1"/>
  <c r="L57" i="1" s="1"/>
  <c r="J71" i="1"/>
  <c r="L71" i="1" s="1"/>
  <c r="J99" i="1"/>
  <c r="L99" i="1" s="1"/>
  <c r="J98" i="1"/>
  <c r="L98" i="1" s="1"/>
  <c r="J97" i="1"/>
  <c r="L97" i="1" s="1"/>
  <c r="J96" i="1"/>
  <c r="L96" i="1" s="1"/>
  <c r="J95" i="1"/>
  <c r="L95" i="1" s="1"/>
  <c r="J92" i="1"/>
  <c r="L92" i="1" s="1"/>
  <c r="J89" i="1"/>
  <c r="L89" i="1" s="1"/>
  <c r="J86" i="1"/>
  <c r="L86" i="1" s="1"/>
  <c r="J83" i="1"/>
  <c r="L83" i="1" s="1"/>
  <c r="J81" i="1"/>
  <c r="L81" i="1" s="1"/>
  <c r="J80" i="1"/>
  <c r="L80" i="1" s="1"/>
  <c r="J79" i="1"/>
  <c r="L79" i="1" s="1"/>
  <c r="J78" i="1"/>
  <c r="L78" i="1" s="1"/>
  <c r="J77" i="1"/>
  <c r="L77" i="1" s="1"/>
  <c r="J76" i="1"/>
  <c r="L76" i="1" s="1"/>
  <c r="J75" i="1"/>
  <c r="L75" i="1" s="1"/>
  <c r="J73" i="1"/>
  <c r="L73" i="1" s="1"/>
  <c r="J72" i="1"/>
  <c r="L72" i="1" s="1"/>
  <c r="J70" i="1"/>
  <c r="L70" i="1" s="1"/>
  <c r="J69" i="1"/>
  <c r="L69" i="1" s="1"/>
  <c r="J68" i="1"/>
  <c r="L68" i="1" s="1"/>
  <c r="J67" i="1"/>
  <c r="L67" i="1" s="1"/>
  <c r="J65" i="1"/>
  <c r="L65" i="1" s="1"/>
  <c r="J62" i="1"/>
  <c r="L62" i="1" s="1"/>
  <c r="J59" i="1"/>
  <c r="L59" i="1" s="1"/>
  <c r="J58" i="1"/>
  <c r="L58" i="1" s="1"/>
  <c r="J56" i="1"/>
  <c r="L56" i="1" s="1"/>
  <c r="J52" i="1"/>
  <c r="L52" i="1" s="1"/>
  <c r="J50" i="1"/>
  <c r="L50" i="1" s="1"/>
  <c r="J48" i="1"/>
  <c r="L48" i="1" s="1"/>
  <c r="J46" i="1"/>
  <c r="L46" i="1" s="1"/>
  <c r="J45" i="1"/>
  <c r="L45" i="1" s="1"/>
  <c r="J44" i="1"/>
  <c r="L44" i="1" s="1"/>
  <c r="J42" i="1"/>
  <c r="L42" i="1" s="1"/>
  <c r="J41" i="1"/>
  <c r="L41" i="1" s="1"/>
  <c r="J40" i="1"/>
  <c r="L40" i="1" s="1"/>
  <c r="J39" i="1"/>
  <c r="L39" i="1" s="1"/>
  <c r="J38" i="1"/>
  <c r="L38" i="1" s="1"/>
  <c r="J36" i="1"/>
  <c r="L36" i="1" s="1"/>
  <c r="J34" i="1"/>
  <c r="L34" i="1" s="1"/>
  <c r="J33" i="1"/>
  <c r="L33" i="1" s="1"/>
  <c r="J31" i="1"/>
  <c r="L31" i="1" s="1"/>
  <c r="J28" i="1"/>
  <c r="L28" i="1" s="1"/>
  <c r="J26" i="1"/>
  <c r="L26" i="1" s="1"/>
  <c r="J25" i="1"/>
  <c r="L25" i="1" s="1"/>
  <c r="J23" i="1"/>
  <c r="L23" i="1" s="1"/>
  <c r="J21" i="1"/>
  <c r="L21" i="1" s="1"/>
  <c r="J19" i="1"/>
  <c r="L19" i="1" s="1"/>
  <c r="J17" i="1"/>
  <c r="L17" i="1" s="1"/>
  <c r="J14" i="1"/>
  <c r="L14" i="1" s="1"/>
  <c r="J12" i="1"/>
  <c r="L12" i="1" s="1"/>
  <c r="J10" i="1"/>
  <c r="L10" i="1" s="1"/>
  <c r="J8" i="1"/>
  <c r="L8" i="1" s="1"/>
  <c r="J6" i="1"/>
  <c r="L6" i="1" s="1"/>
  <c r="J4" i="1"/>
  <c r="L4" i="1" s="1"/>
  <c r="J3" i="1"/>
  <c r="L3" i="1" s="1"/>
  <c r="J16" i="1"/>
  <c r="L16" i="1" s="1"/>
  <c r="J2" i="1" l="1"/>
  <c r="L2" i="1" s="1"/>
  <c r="L192" i="1" s="1"/>
</calcChain>
</file>

<file path=xl/sharedStrings.xml><?xml version="1.0" encoding="utf-8"?>
<sst xmlns="http://schemas.openxmlformats.org/spreadsheetml/2006/main" count="706" uniqueCount="528">
  <si>
    <t>Line</t>
  </si>
  <si>
    <t>Item</t>
  </si>
  <si>
    <t>Case</t>
  </si>
  <si>
    <t>Projected Usage</t>
  </si>
  <si>
    <t>Distributor Code</t>
  </si>
  <si>
    <t>Base case size</t>
  </si>
  <si>
    <t>Brand and Item to be Provided</t>
  </si>
  <si>
    <t>Actual Case Size</t>
  </si>
  <si>
    <t>Adjusted Projection</t>
  </si>
  <si>
    <t>Price per Case</t>
  </si>
  <si>
    <t>Extension</t>
  </si>
  <si>
    <t>Comment</t>
  </si>
  <si>
    <t>Bag, brown paper, 6#</t>
  </si>
  <si>
    <t>Distributor's Choice</t>
  </si>
  <si>
    <t>Bag, foil, cheeseburger Bag, 6.75x6.75</t>
  </si>
  <si>
    <t>Bagcraft 300529</t>
  </si>
  <si>
    <t>Bag, foil, hamburger, 6.75x6.75</t>
  </si>
  <si>
    <t>Bagcraft 300527</t>
  </si>
  <si>
    <t>Bag, foil, hot dog, 3x2x9</t>
  </si>
  <si>
    <t>Bagcraft 300455</t>
  </si>
  <si>
    <t>Bag, foil, plain, 6.75x6.75</t>
  </si>
  <si>
    <t>Bagcraft 300533</t>
  </si>
  <si>
    <t xml:space="preserve">Bag, plastic, 8x4x18, clear, small </t>
  </si>
  <si>
    <t xml:space="preserve">Handgards 304985352 </t>
  </si>
  <si>
    <t>Bag, saddle, sandwich, plain, 6.5x7</t>
  </si>
  <si>
    <t>Handgards SB8.5</t>
  </si>
  <si>
    <t>Bleach, household</t>
  </si>
  <si>
    <t>6 1 gal</t>
  </si>
  <si>
    <t>Dart 12B32</t>
  </si>
  <si>
    <t>Bowl, barrel, plant fiber, 12 oz.</t>
  </si>
  <si>
    <t>World Centric BB-SC-U12</t>
  </si>
  <si>
    <t>Lid, barrel bowl BB-SC-U12, plant fiber, 8-16 oz.</t>
  </si>
  <si>
    <t>World centric BBL-SC-U12</t>
  </si>
  <si>
    <t>Bowls, burrito, plant fiber,  9.7x6.25x1.5, 32 oz.</t>
  </si>
  <si>
    <t>World Centric BO-SC-UBB</t>
  </si>
  <si>
    <t>Bowls, burrito, plant fiber, 8x5.35x1.5, 24 oz.</t>
  </si>
  <si>
    <t>World Centric BO-SC-UBBS</t>
  </si>
  <si>
    <t>Box, carryout, red weave 9x5x3 (Chicken box)</t>
  </si>
  <si>
    <t>SQP CH2</t>
  </si>
  <si>
    <t>Box, pizza, 7x7x2, stock print</t>
  </si>
  <si>
    <t>Timbar UF7CPBR</t>
  </si>
  <si>
    <t>Dart ClearPac C24DER</t>
  </si>
  <si>
    <t xml:space="preserve">Lid, flat for C24DER </t>
  </si>
  <si>
    <t>Dart ClearPac C32DLR</t>
  </si>
  <si>
    <t>Container, clear hinged, 3 compartment, 8x8x3</t>
  </si>
  <si>
    <t>Durable PXT-833</t>
  </si>
  <si>
    <t>Container, clear hinged, 6.125x6.5</t>
  </si>
  <si>
    <t>Durable PXT-600</t>
  </si>
  <si>
    <t>Container, clear hinged, 8.875x8</t>
  </si>
  <si>
    <t>Durable  PXT-880</t>
  </si>
  <si>
    <t>Container, deli, rectangular, clear, compostable</t>
  </si>
  <si>
    <t>World Centric RD-CS-32</t>
  </si>
  <si>
    <t>Lid, container deli, compostable RD-CS-32</t>
  </si>
  <si>
    <t xml:space="preserve">World Centric RDL-CS-24 </t>
  </si>
  <si>
    <t>Fabrikal GS6-3W</t>
  </si>
  <si>
    <t>Container, On the Go, 1 compartment box, Greenware</t>
  </si>
  <si>
    <t>Fabrikal GS6-1</t>
  </si>
  <si>
    <t>Container, On the Go, 4 compartment box, Greenware</t>
  </si>
  <si>
    <t>Fabrikal GS6-4</t>
  </si>
  <si>
    <t>Lid, On the Go, GS6-3W, GS6-2, GS6-4</t>
  </si>
  <si>
    <t>Fabrikal LGS6</t>
  </si>
  <si>
    <t>Cover, bun pan, 21x6x35</t>
  </si>
  <si>
    <t>Cover, bun rack, 52x80</t>
  </si>
  <si>
    <t>Cup insulated, foam, white, 20 oz.</t>
  </si>
  <si>
    <t>Dart 20J16</t>
  </si>
  <si>
    <t>Lid, 20 oz. foam cup 20J16, straw slotted</t>
  </si>
  <si>
    <t>Dart 16SL</t>
  </si>
  <si>
    <t>Dart 8SJ20</t>
  </si>
  <si>
    <t>Dart 20JL</t>
  </si>
  <si>
    <t>Dart TP9R</t>
  </si>
  <si>
    <t>Lid, 9 oz. cup TP9R</t>
  </si>
  <si>
    <t>Dart 662TP</t>
  </si>
  <si>
    <t>Cup, clear PET cold (yogurt parfait cup)</t>
  </si>
  <si>
    <t>Solo TP12</t>
  </si>
  <si>
    <t>Lid, flat w/straw slot, for TP12</t>
  </si>
  <si>
    <t>Dart 662TS</t>
  </si>
  <si>
    <t>Cup, compostable, clear, 12 oz., Greenware</t>
  </si>
  <si>
    <t>Fabrikal GC12S</t>
  </si>
  <si>
    <t>Cup, compostable, clear, 16 oz., Greenware</t>
  </si>
  <si>
    <t>Fabrikal GC16S</t>
  </si>
  <si>
    <t>Lid, 16 oz. with slot, compostable cup GC16S Greenware</t>
  </si>
  <si>
    <t>Fabrikal LGC16/24</t>
  </si>
  <si>
    <t>Cup, compostable, clear, 20 oz., Greenware</t>
  </si>
  <si>
    <t>Fabrikal GC20</t>
  </si>
  <si>
    <t>Lid, dome w/ straw hole, for 12 &amp; 20oz. Greenware cups</t>
  </si>
  <si>
    <t>Fabrikal DLGC 12/20</t>
  </si>
  <si>
    <t>Lid, dome, no hole, for 12 &amp; 20oz. Greenware cups</t>
  </si>
  <si>
    <t>Fabrikal DLGC 12/20NH</t>
  </si>
  <si>
    <t>Lid, flat w/straw slot, for 12 &amp; 20oz. Greenware cups</t>
  </si>
  <si>
    <t>Fabrikal LGC12/20</t>
  </si>
  <si>
    <t>Cup, compostable, clear, 7 oz., Greenware</t>
  </si>
  <si>
    <t>Fabrikal GC7</t>
  </si>
  <si>
    <t>Cutlery kit, spork, straw, napkin, white, medium weight</t>
  </si>
  <si>
    <t>Deli wrap, red check, 12 x 12</t>
  </si>
  <si>
    <t>4 gal</t>
  </si>
  <si>
    <t>Detergent, laundry, liquid, Tide</t>
  </si>
  <si>
    <t>PGC 08886</t>
  </si>
  <si>
    <t>Detergent, pot and pan, manual, 4 1 gal.</t>
  </si>
  <si>
    <t>Dawn PGC57445CT</t>
  </si>
  <si>
    <t>Film, plastic, 12x12 perforated, clear</t>
  </si>
  <si>
    <t>Film, plastic, 12x2000'</t>
  </si>
  <si>
    <t>2000' roll</t>
  </si>
  <si>
    <t>Film, plastic, 18x2000'</t>
  </si>
  <si>
    <t>Film, plastic, 24x1000'</t>
  </si>
  <si>
    <t>1000' roll</t>
  </si>
  <si>
    <t>Foil, 12x1000', standard weight</t>
  </si>
  <si>
    <t>Foil, 18x500', heavy duty</t>
  </si>
  <si>
    <t>500' roll</t>
  </si>
  <si>
    <t>Foil, sheet, 10.75x12.5</t>
  </si>
  <si>
    <t>Foil, sheet, 9x10.75</t>
  </si>
  <si>
    <t>Gloves, vinyl, PF, large</t>
  </si>
  <si>
    <t>Omni 295175</t>
  </si>
  <si>
    <t>10 100 ct</t>
  </si>
  <si>
    <t>Gloves, vinyl, PF, medium</t>
  </si>
  <si>
    <t>Omni 295165</t>
  </si>
  <si>
    <t>Gloves, vinyl, PF, small</t>
  </si>
  <si>
    <t>Omni 295155</t>
  </si>
  <si>
    <t>Gloves, vinyl, PF, X-Large</t>
  </si>
  <si>
    <t>Omni 295180</t>
  </si>
  <si>
    <t>Gloves, vinyl, with powder, large</t>
  </si>
  <si>
    <t>Gloves, vinyl, with powder, medium</t>
  </si>
  <si>
    <t>Hair Net, Light Brown</t>
  </si>
  <si>
    <t>50#</t>
  </si>
  <si>
    <t>Liner, 55 gal, 38x58, XHeavy, black</t>
  </si>
  <si>
    <t>Tork Universal Xpressnap® DX906E</t>
  </si>
  <si>
    <t>Morcon P-500</t>
  </si>
  <si>
    <t>Pan liner, poly-nylon, 34 x 12, full pan (2.5 &amp; 4 inch deep)</t>
  </si>
  <si>
    <t>Elkay PL3412</t>
  </si>
  <si>
    <t>Pan liner, poly-nylon, 34 x 18, full pan (6 inch deep)</t>
  </si>
  <si>
    <t>Elkay PL3418</t>
  </si>
  <si>
    <t xml:space="preserve">Pan liner, quillon, 16x24 </t>
  </si>
  <si>
    <t>Grease Resistant Pan Line - Mcnairn 019010</t>
  </si>
  <si>
    <t>Pan, foil, 7''</t>
  </si>
  <si>
    <t>Durable 270500X</t>
  </si>
  <si>
    <t>Pan, steam table, disposable, full size, 3.375 inches deep</t>
  </si>
  <si>
    <t>Durable FS7900XX</t>
  </si>
  <si>
    <t>Plasticware, fork, medium weight, white, unwrapped</t>
  </si>
  <si>
    <t>Summit RFKCSN</t>
  </si>
  <si>
    <t>Plasticware, fork, medium weight, wrapped</t>
  </si>
  <si>
    <t>Plasticware, knife, medium weight, white, unwrapped</t>
  </si>
  <si>
    <t>Summit RKNCSN</t>
  </si>
  <si>
    <t>Plasticware, Smartstock fork refill, white</t>
  </si>
  <si>
    <t>Plasticware, Smartstock knife refill, white</t>
  </si>
  <si>
    <t>Dixie SSK21P</t>
  </si>
  <si>
    <t>Plasticware, Smartstock spoon refill, white</t>
  </si>
  <si>
    <t>Dixie SSS21P</t>
  </si>
  <si>
    <t>Plasticware, soup spoon, medium weight, white, unwrapped</t>
  </si>
  <si>
    <t>Summit RSOUPCSN</t>
  </si>
  <si>
    <t>Plasticware, teaspoon, medium weight, white, unwrapped</t>
  </si>
  <si>
    <t>Summit RSPCSN</t>
  </si>
  <si>
    <t>Plasticware, teaspoon, medium weight, wrapped</t>
  </si>
  <si>
    <t>Scrub pad, hotel size</t>
  </si>
  <si>
    <t>Brillo</t>
  </si>
  <si>
    <t>10 12 ct</t>
  </si>
  <si>
    <t>Soufflé cup, 2 oz., plastic, translucent</t>
  </si>
  <si>
    <t>Dart 200PC</t>
  </si>
  <si>
    <t>Lid, 2 oz. soufflé 200PC, translucent</t>
  </si>
  <si>
    <t>Soufflé cup, 4 oz., plastic, compostable</t>
  </si>
  <si>
    <t>Fabrikal GPC400</t>
  </si>
  <si>
    <t>Lid, soufflé cup 4 oz., compostable GPC400</t>
  </si>
  <si>
    <t>Fabrikal GXL345PC</t>
  </si>
  <si>
    <t>Soufflé cup, 4 oz., plastic, translucent</t>
  </si>
  <si>
    <t>Dart 400PC</t>
  </si>
  <si>
    <t>Soufflé cup, 5.5 oz., plastic, translucent</t>
  </si>
  <si>
    <t>Lid, 4 and 5.5 oz. soufflé 400PC and 550 PC, translucent</t>
  </si>
  <si>
    <t>Sponge, stainless steel, large</t>
  </si>
  <si>
    <t>Straw, milk, wrapped, 5.75</t>
  </si>
  <si>
    <t>Netchoice 420332</t>
  </si>
  <si>
    <t>24 500 ct</t>
  </si>
  <si>
    <t>Table Covers, 3 ply, 54 x 108', white</t>
  </si>
  <si>
    <t>Towel, wet wipes, pink, disposable, 13.5x24</t>
  </si>
  <si>
    <t>Chix 8507</t>
  </si>
  <si>
    <t>Tray, 2S,  8.25 x 5.75 x .5, foam, white, shallow</t>
  </si>
  <si>
    <t>Genpak 2S</t>
  </si>
  <si>
    <t>Tray, 5 compartment , foam, black</t>
  </si>
  <si>
    <t>Genpak 105BLK</t>
  </si>
  <si>
    <t>Tray, 5 compartment, compostable pulp, white, 10.5 x 8.5</t>
  </si>
  <si>
    <t>Huhtamaki 22025</t>
  </si>
  <si>
    <t>Tray, 5 compartment, foam, white</t>
  </si>
  <si>
    <t>Genpak 105</t>
  </si>
  <si>
    <t>Tray, 5 compartment, round, compostable</t>
  </si>
  <si>
    <t>Huhtamaki 21040</t>
  </si>
  <si>
    <t>Tray, 8S, 10x8x.5, foam, white, single compartment</t>
  </si>
  <si>
    <t>Genpak 1008S</t>
  </si>
  <si>
    <t>Tray, aluminum, oblong, 3 compartment w/ board lid</t>
  </si>
  <si>
    <t>Tray, aluminum, school feeding, 2 compartment hamburger</t>
  </si>
  <si>
    <t>Tray, aluminum, school feeding, 2 compartment hot dog</t>
  </si>
  <si>
    <t>Tray, aluminum, school feeding, single compartment</t>
  </si>
  <si>
    <t>Tray, food, paper, red plaid 1# (#100)</t>
  </si>
  <si>
    <t>SQP 8701</t>
  </si>
  <si>
    <t>Tray, food, paper, red plaid 2# (#200)</t>
  </si>
  <si>
    <t>SQP 8702</t>
  </si>
  <si>
    <t>Tray, food, paper, red plaid 3# (#300)</t>
  </si>
  <si>
    <t>SQP 8703</t>
  </si>
  <si>
    <t>Tray, food, paper, red plaid 4 oz. (#25)</t>
  </si>
  <si>
    <t>SQP 8706</t>
  </si>
  <si>
    <t>Tray, food, paper, red plaid 5# (#500)</t>
  </si>
  <si>
    <t>SQP 8155</t>
  </si>
  <si>
    <t>Wipes, food thermometer</t>
  </si>
  <si>
    <t>Nice Pak NPQ94384</t>
  </si>
  <si>
    <t>Wipes, Wet Task w/ bucket</t>
  </si>
  <si>
    <t>Kimberly-Clark 06001</t>
  </si>
  <si>
    <t>6 60 ct</t>
  </si>
  <si>
    <t>Approved Brand</t>
  </si>
  <si>
    <t>Total:</t>
  </si>
  <si>
    <t>Tray, food, compostable, plaid</t>
  </si>
  <si>
    <t>Kraft 6155</t>
  </si>
  <si>
    <t>Cutlery kit, fork, teaspoon, straw, napkin, white, medium weight</t>
  </si>
  <si>
    <t>1000 ea.</t>
  </si>
  <si>
    <t>5000 ea.</t>
  </si>
  <si>
    <t>4 100 oz.</t>
  </si>
  <si>
    <t>1600 ea.</t>
  </si>
  <si>
    <t>2400 ea.</t>
  </si>
  <si>
    <t>3000 ea.</t>
  </si>
  <si>
    <t>500 ea.</t>
  </si>
  <si>
    <t>144 ea.</t>
  </si>
  <si>
    <t>100 ea.</t>
  </si>
  <si>
    <t>6000 ea.</t>
  </si>
  <si>
    <t>8000 ea.</t>
  </si>
  <si>
    <t>50 ea.</t>
  </si>
  <si>
    <t>960 ea.</t>
  </si>
  <si>
    <t>1200 ea.</t>
  </si>
  <si>
    <t>2500 ea.</t>
  </si>
  <si>
    <t>2000 ea.</t>
  </si>
  <si>
    <t>12 ea.</t>
  </si>
  <si>
    <t>25 ea.</t>
  </si>
  <si>
    <t>200 ea.</t>
  </si>
  <si>
    <t>250 ea.</t>
  </si>
  <si>
    <t>Bowl, 12 oz. foam, white</t>
  </si>
  <si>
    <t xml:space="preserve">400 ea. </t>
  </si>
  <si>
    <t>300 ea.</t>
  </si>
  <si>
    <t>400 ea.</t>
  </si>
  <si>
    <t>Container, 24 oz. Clear</t>
  </si>
  <si>
    <t>504 ea.</t>
  </si>
  <si>
    <t>600 ea.</t>
  </si>
  <si>
    <t>Cup, 9 oz., plastic, translucent</t>
  </si>
  <si>
    <t>Bag, clear, ziplock, gallon size, 10 x 12</t>
  </si>
  <si>
    <t>Durable 210-35-L250</t>
  </si>
  <si>
    <t>Anchor DVH1101</t>
  </si>
  <si>
    <t>Container, food, paper w/ lid, 8 oz.</t>
  </si>
  <si>
    <t>Container, food, paper w/ lid, 12 oz.</t>
  </si>
  <si>
    <t>Solo KHB8A, Symphony</t>
  </si>
  <si>
    <t>Solo KHB12A, Symphony</t>
  </si>
  <si>
    <t>Insert, cup, clear, 4.0 oz.</t>
  </si>
  <si>
    <t>Fabrikal CI4</t>
  </si>
  <si>
    <t>10 100 ct.</t>
  </si>
  <si>
    <t>Scott 98908</t>
  </si>
  <si>
    <t>5250 ea.</t>
  </si>
  <si>
    <t>Napkin, cartridge, white, 6.5 x 8.5</t>
  </si>
  <si>
    <t>Durable 225-30-1000</t>
  </si>
  <si>
    <t>Durable 215-30-1000</t>
  </si>
  <si>
    <t>Durable 205-30-1000</t>
  </si>
  <si>
    <t xml:space="preserve">Cup, insulated, foam, white, 8 oz., squat </t>
  </si>
  <si>
    <t>Sandwich wedge, plastic, clear</t>
  </si>
  <si>
    <t>Gloves, vinyl, with powder, X-Large</t>
  </si>
  <si>
    <t>McNairn 321620</t>
  </si>
  <si>
    <t>McNairn 321602</t>
  </si>
  <si>
    <t>McNairn 321352</t>
  </si>
  <si>
    <t>McNairn 321601</t>
  </si>
  <si>
    <t>Elkay 7G-084018</t>
  </si>
  <si>
    <t>Elkay H07</t>
  </si>
  <si>
    <t>Pactiv YCI8-2123</t>
  </si>
  <si>
    <t>Norpak F25Q1M</t>
  </si>
  <si>
    <t>Netchoice 406010</t>
  </si>
  <si>
    <t>Netchoice 406017</t>
  </si>
  <si>
    <t>Netchoice 406020</t>
  </si>
  <si>
    <t>Netchoice 406014</t>
  </si>
  <si>
    <t>Fabrikal PC200</t>
  </si>
  <si>
    <t>Fabrikal PC400</t>
  </si>
  <si>
    <t>Pactiv 2S</t>
  </si>
  <si>
    <t>Pactiv 8S</t>
  </si>
  <si>
    <t>Pactiv Y7139TP</t>
  </si>
  <si>
    <t>Genpak 10500-3L</t>
  </si>
  <si>
    <t>Date</t>
  </si>
  <si>
    <t>All lines renumbered to account for new items</t>
  </si>
  <si>
    <t>Pricing adjusted for year 2 of award</t>
  </si>
  <si>
    <t>Timbar 177</t>
  </si>
  <si>
    <t>Pactiv YCI8-2120</t>
  </si>
  <si>
    <t>Film, plastic, 14x14 perforated, clear</t>
  </si>
  <si>
    <t>World Centric FO-PS-6</t>
  </si>
  <si>
    <t>Carefree 64V300PFL</t>
  </si>
  <si>
    <t>Summit V4221</t>
  </si>
  <si>
    <t>Carefree 64V300PFM</t>
  </si>
  <si>
    <t>Summit V4211</t>
  </si>
  <si>
    <t>Carefree 64V300PFS</t>
  </si>
  <si>
    <t>Summit GVP9SMIC</t>
  </si>
  <si>
    <t>Carefree 64V300PFXL</t>
  </si>
  <si>
    <t>Summit V4321</t>
  </si>
  <si>
    <t>Knife, compostable, white 6.7"</t>
  </si>
  <si>
    <t>World Centric KN-PS-6</t>
  </si>
  <si>
    <t>Lid, clear dome for C24DER</t>
  </si>
  <si>
    <t>Dart C32DDLR</t>
  </si>
  <si>
    <t>Nittany Paper           NP-LFN8000</t>
  </si>
  <si>
    <t>Durable QPL-25</t>
  </si>
  <si>
    <t>HFA 2047-00-500</t>
  </si>
  <si>
    <t>Western Plastics         527B-P</t>
  </si>
  <si>
    <t>HFA 2019-00-50</t>
  </si>
  <si>
    <t>Imperial Fork</t>
  </si>
  <si>
    <t>Imperial Knive</t>
  </si>
  <si>
    <t>Imperial Soup</t>
  </si>
  <si>
    <t>Scrub pad, scouring, 3.5x5"</t>
  </si>
  <si>
    <t>ETC S088-PL/ETC</t>
  </si>
  <si>
    <t>40 ea.</t>
  </si>
  <si>
    <t>Dart 550PC</t>
  </si>
  <si>
    <t>Spoon, soup, compostable, white 6"</t>
  </si>
  <si>
    <t>World Centric SO-PS-B</t>
  </si>
  <si>
    <t>Spoon, teaspoon, compostable, white 6"</t>
  </si>
  <si>
    <t>World Centric SP-PS-6</t>
  </si>
  <si>
    <t>Victoria Bay 325255</t>
  </si>
  <si>
    <t>10 500 ct</t>
  </si>
  <si>
    <t>Summit Straw66</t>
  </si>
  <si>
    <t>Plastirun 353\261</t>
  </si>
  <si>
    <t>ITW 8507A</t>
  </si>
  <si>
    <t>Pactiv YTHB-0500</t>
  </si>
  <si>
    <t>Pactiv YTH1-0500</t>
  </si>
  <si>
    <t>HFA 2045-35-250WL</t>
  </si>
  <si>
    <t>6 100 ct.</t>
  </si>
  <si>
    <t>PDI P56784</t>
  </si>
  <si>
    <t>Lids moved under corresponding item</t>
  </si>
  <si>
    <t>Merit Wiper 11.5x24</t>
  </si>
  <si>
    <t>Central lowered pricong on many of the lines that had escalated.  Red prices went up green proces went down.</t>
  </si>
  <si>
    <t>Straw, paper, wrapped 7.75” jumbo black</t>
  </si>
  <si>
    <t xml:space="preserve">Cup, compostable, hot, 10 oz. </t>
  </si>
  <si>
    <t>World Centric CU-PA-10-K</t>
  </si>
  <si>
    <t xml:space="preserve">Lid, for cup, compostable, hot, 10 oz. </t>
  </si>
  <si>
    <t>World Centric CUL-CS-12</t>
  </si>
  <si>
    <t>Test strips, chlorine</t>
  </si>
  <si>
    <t>Test strips, quat</t>
  </si>
  <si>
    <t>10 rolls</t>
  </si>
  <si>
    <t>Container, On the Go, 3 compartment box w/ side well - Greenware</t>
  </si>
  <si>
    <t>Napkin, dispenser, interfold, white</t>
  </si>
  <si>
    <t>Plate, 6 inch paper, white, uncoated</t>
  </si>
  <si>
    <t>Plate, 9 inch foam, white</t>
  </si>
  <si>
    <t>Plate, 9 inch paper, white, uncoated</t>
  </si>
  <si>
    <t>Wipes, sanitary</t>
  </si>
  <si>
    <t>Wipers, Wet Nap</t>
  </si>
  <si>
    <t>Fork, compostable, white 6.3"</t>
  </si>
  <si>
    <t>8000 ea.,</t>
  </si>
  <si>
    <t>Western Plastics     5130P</t>
  </si>
  <si>
    <t>Imperial Spoon</t>
  </si>
  <si>
    <t>Nice Pak P56784</t>
  </si>
  <si>
    <t>Detergent, laundry powder</t>
  </si>
  <si>
    <t>Napkin, Lo Fold, dispenser, white</t>
  </si>
  <si>
    <t>32L</t>
  </si>
  <si>
    <t>13L</t>
  </si>
  <si>
    <t>29L</t>
  </si>
  <si>
    <t>30L</t>
  </si>
  <si>
    <t>31L</t>
  </si>
  <si>
    <t>36L</t>
  </si>
  <si>
    <t>38L</t>
  </si>
  <si>
    <t>90L</t>
  </si>
  <si>
    <t>92L</t>
  </si>
  <si>
    <t>Cup, hot, paper, white, 10 oz.</t>
  </si>
  <si>
    <t>Lid, paper hot cup, 10 oz., fold back</t>
  </si>
  <si>
    <t xml:space="preserve">Cup, insulated, foam, white, 12 oz., squat </t>
  </si>
  <si>
    <t>Dart 32JL</t>
  </si>
  <si>
    <t>Dart 12SJ20</t>
  </si>
  <si>
    <t>Lid, 8 and 12 oz. foam cup, translucent, vented</t>
  </si>
  <si>
    <t>10L</t>
  </si>
  <si>
    <t>11L</t>
  </si>
  <si>
    <t>16L</t>
  </si>
  <si>
    <t>16L2</t>
  </si>
  <si>
    <t>20L</t>
  </si>
  <si>
    <t>25L</t>
  </si>
  <si>
    <t>28L</t>
  </si>
  <si>
    <t>31L2</t>
  </si>
  <si>
    <t>31L3</t>
  </si>
  <si>
    <t>35L</t>
  </si>
  <si>
    <t>89L</t>
  </si>
  <si>
    <t>Lid, Bowl, 12 oz. foam, translucent, vented</t>
  </si>
  <si>
    <t>100000</t>
  </si>
  <si>
    <t>Dixie SSF21P</t>
  </si>
  <si>
    <t>Dart PL2N or Fabrikal XL250</t>
  </si>
  <si>
    <t>Fabrikal PC550</t>
  </si>
  <si>
    <t>Dart PL4N or Fabrikal XL345PC</t>
  </si>
  <si>
    <t>12L</t>
  </si>
  <si>
    <t>Lid, burrito bowl, 24 oz., BO-SC-UBBS</t>
  </si>
  <si>
    <t>Lid, burrito bowl, 32 oz., BO-SC-UBB</t>
  </si>
  <si>
    <t>World Centric BOL-CS-UBB</t>
  </si>
  <si>
    <t>World Centric BOL-CS-UBBS</t>
  </si>
  <si>
    <t>DURO 51004</t>
  </si>
  <si>
    <t>ELKAY F21012</t>
  </si>
  <si>
    <t>MCNAIRN 321620</t>
  </si>
  <si>
    <t>MCNAIRN 321602</t>
  </si>
  <si>
    <t>MCNAIRN 321352</t>
  </si>
  <si>
    <t>MCNAIRN 321601</t>
  </si>
  <si>
    <t>ELKAY 7G-084018</t>
  </si>
  <si>
    <t>ELKAY H07</t>
  </si>
  <si>
    <t>GABL</t>
  </si>
  <si>
    <t>DART 12B32</t>
  </si>
  <si>
    <t>DART 32JL</t>
  </si>
  <si>
    <t>WORLD CENTRIC BB-SC-U12</t>
  </si>
  <si>
    <t>WORLD CENTRIC BBL-SC-U12</t>
  </si>
  <si>
    <t>WORLD CENTRIC BO-SC-UBB</t>
  </si>
  <si>
    <t>WORLD CENTRIC BOL-CS-UBB</t>
  </si>
  <si>
    <t>WORLD CENTRIC BOL-CS-UBBS</t>
  </si>
  <si>
    <t>TIMBAR 177</t>
  </si>
  <si>
    <t>DART C24DER</t>
  </si>
  <si>
    <t>DART C32DLR</t>
  </si>
  <si>
    <t>DART C32DDLR</t>
  </si>
  <si>
    <t>PACTIV YCI8-2123</t>
  </si>
  <si>
    <t>DURABLE PXT-600</t>
  </si>
  <si>
    <t>PACTIV YCI8-2120</t>
  </si>
  <si>
    <t>WORLD CENTRIC RD-CS-32</t>
  </si>
  <si>
    <t>WORLD CENTRIC RDL-CS-24</t>
  </si>
  <si>
    <t>SOLO KHB12A</t>
  </si>
  <si>
    <t>SOLO KHB8A</t>
  </si>
  <si>
    <t>FABRIKAL GS6-1</t>
  </si>
  <si>
    <t>FABRIKAL GS6-3W</t>
  </si>
  <si>
    <t>FABRIKAL GS6-4</t>
  </si>
  <si>
    <t>FABRIKAL LGS6</t>
  </si>
  <si>
    <t>ELKAY BOR21635</t>
  </si>
  <si>
    <t>ELKAY BOR5280</t>
  </si>
  <si>
    <t>DART 20J16</t>
  </si>
  <si>
    <t>DART 16SL</t>
  </si>
  <si>
    <t>DART TP9R</t>
  </si>
  <si>
    <t>DART 662TP</t>
  </si>
  <si>
    <t>SOLO TP12</t>
  </si>
  <si>
    <t>DART 662TS</t>
  </si>
  <si>
    <t>FABRIKAL GC12S</t>
  </si>
  <si>
    <t>FABRIKAL DLGC12/20</t>
  </si>
  <si>
    <t>FABRIKAL DLGC12/20NH</t>
  </si>
  <si>
    <t>FABRIKAL LGC12/20</t>
  </si>
  <si>
    <t>FABRIKAL GC16S</t>
  </si>
  <si>
    <t>FABRIKAL LGC16/24</t>
  </si>
  <si>
    <t>FABRIKAL GC20</t>
  </si>
  <si>
    <t>FABRIKAL GC7</t>
  </si>
  <si>
    <t>WORLD CENTRIC CU-PA-10-K</t>
  </si>
  <si>
    <t>WORLD CENTRIC CUL-CS-12</t>
  </si>
  <si>
    <t>DART 510W</t>
  </si>
  <si>
    <t>DART LB3161</t>
  </si>
  <si>
    <t>DART 8SJ20</t>
  </si>
  <si>
    <t>DART 12SJ20</t>
  </si>
  <si>
    <t>DART 20JL</t>
  </si>
  <si>
    <t>NETCHOICE 414025</t>
  </si>
  <si>
    <t>CAREFREE 3PCKIT</t>
  </si>
  <si>
    <t>MCNAIRN 110840</t>
  </si>
  <si>
    <t>P&amp;G 08886</t>
  </si>
  <si>
    <t>SIMONIZE C059750</t>
  </si>
  <si>
    <t>P&amp;G 24749</t>
  </si>
  <si>
    <t>ANCHOR 2120120</t>
  </si>
  <si>
    <t>ANCHOR E151414</t>
  </si>
  <si>
    <t>VICTORIA BAY 307005</t>
  </si>
  <si>
    <t>VICTORIA BAY 307006</t>
  </si>
  <si>
    <t>ANCHOR 7302435</t>
  </si>
  <si>
    <t>NETCHOICE 01070</t>
  </si>
  <si>
    <t>NETCHOICE 01074</t>
  </si>
  <si>
    <t>WESTERN PLASTICS 633</t>
  </si>
  <si>
    <t>NETCHOICE 01080</t>
  </si>
  <si>
    <t>WORLD CENTRIC FO-PS-6</t>
  </si>
  <si>
    <t>CAREFREE 64V3000PFL</t>
  </si>
  <si>
    <t>CAREFREE 64V3000PFM</t>
  </si>
  <si>
    <t>CAREFREE 64V3000PFS</t>
  </si>
  <si>
    <t>CAREFREE 64V3000PFXL</t>
  </si>
  <si>
    <t>CAREFREE 34600L</t>
  </si>
  <si>
    <t>CAREFREE 34600M</t>
  </si>
  <si>
    <t>CAREFREE 34600XL</t>
  </si>
  <si>
    <t>ROYAL RPH144LTLB</t>
  </si>
  <si>
    <t>FABRIKAL CI4</t>
  </si>
  <si>
    <t>WORLD CENTRIC KN-PS-6</t>
  </si>
  <si>
    <t>BERRY PLASTICS PGR3858X5B</t>
  </si>
  <si>
    <t>KC 98908</t>
  </si>
  <si>
    <t>SCA DX906E</t>
  </si>
  <si>
    <t>NITTANY NP-LFN8000</t>
  </si>
  <si>
    <t>ELKAY PL3412</t>
  </si>
  <si>
    <t>ELKAY PL3418</t>
  </si>
  <si>
    <t>NORPAK F25Q</t>
  </si>
  <si>
    <t>WESTERN PLASTICS 527B-P</t>
  </si>
  <si>
    <t>WESTERN PLASTICS 5130P</t>
  </si>
  <si>
    <t>VICTORIA BAY 309901</t>
  </si>
  <si>
    <t>VICTORIA BAY IPWF</t>
  </si>
  <si>
    <t>VICTORIA BAY 309902</t>
  </si>
  <si>
    <t>DIXIE SSF21P</t>
  </si>
  <si>
    <t>DIXIE SSK21P</t>
  </si>
  <si>
    <t>DIXIE SSS21P</t>
  </si>
  <si>
    <t>VICTORIA BAY 309904</t>
  </si>
  <si>
    <t>VICTORIA BAY 309903</t>
  </si>
  <si>
    <t>VICTORIA BAY IPWT</t>
  </si>
  <si>
    <t>HUHTAMAKI 43010</t>
  </si>
  <si>
    <t>PACTIV TH1-0009</t>
  </si>
  <si>
    <t>HUHTAMAKI 43004A</t>
  </si>
  <si>
    <t>ANCHOR DVH1101</t>
  </si>
  <si>
    <t>CONTINENTAL BRILLO</t>
  </si>
  <si>
    <t>ACS 88ETC</t>
  </si>
  <si>
    <t>DART P200N</t>
  </si>
  <si>
    <t>DART PL200N</t>
  </si>
  <si>
    <t>FABRIKAL GPC400</t>
  </si>
  <si>
    <t>FABRIKAL GXL345PC</t>
  </si>
  <si>
    <t>DART P400N</t>
  </si>
  <si>
    <t>DART P550N</t>
  </si>
  <si>
    <t>DART PL4N</t>
  </si>
  <si>
    <t>ROYAL S775</t>
  </si>
  <si>
    <t>WORLD CENTRIC SO-PS-B</t>
  </si>
  <si>
    <t>WORLD CENTRIC SP-PS-6</t>
  </si>
  <si>
    <t>VICTORIA BAY 76009757</t>
  </si>
  <si>
    <t>VICTORIA BAY 325255</t>
  </si>
  <si>
    <t>HOFFMASTER 4108-W</t>
  </si>
  <si>
    <t>DAYDOTS 20302</t>
  </si>
  <si>
    <t>MICRO ESSENTIALS QT-10</t>
  </si>
  <si>
    <t>MERIT WIPER (#8507)</t>
  </si>
  <si>
    <t>PACTIV 2S</t>
  </si>
  <si>
    <t>PACTIV YTHB-0500</t>
  </si>
  <si>
    <t>HUHTAMAKI 22025</t>
  </si>
  <si>
    <t>GENPAK 10500</t>
  </si>
  <si>
    <t>HUHTAMAKI 21040</t>
  </si>
  <si>
    <t>PACTIV 8S</t>
  </si>
  <si>
    <t>PACTIV Y7139TP</t>
  </si>
  <si>
    <t>DURABLE 225-30-1000</t>
  </si>
  <si>
    <t>DURABLE 215-30-1000</t>
  </si>
  <si>
    <t>DURABLE 205-30-1000</t>
  </si>
  <si>
    <t>SQP 6155</t>
  </si>
  <si>
    <t>SQP 18701</t>
  </si>
  <si>
    <t>SQP 8705</t>
  </si>
  <si>
    <t>KARIOUT 6700263</t>
  </si>
  <si>
    <t>CALLICO SF-33928</t>
  </si>
  <si>
    <t>NICEPAK P56784</t>
  </si>
  <si>
    <t>KC 06001</t>
  </si>
  <si>
    <t>UPDATED PART NUMBER, SAME PRODUCT AS 57445</t>
  </si>
  <si>
    <t>CORRECT PART NUMBER IS: 64V3000PFL, NOT 64V300PFL</t>
  </si>
  <si>
    <t>CORRECT PART NUMBER IS: 64V3000PFM, NOT 64V300PFM</t>
  </si>
  <si>
    <t>CORRECT PART NUMBER IS: 64V3000PFS, NOT 64V300PFS</t>
  </si>
  <si>
    <t>CORRECT PART NUMBER IS: 64V3000PFXL, NOT 64V300PFXL</t>
  </si>
  <si>
    <t xml:space="preserve"> </t>
  </si>
  <si>
    <t>IMPERIAL FORK NOW KNOWN AS VICTORIA BAY 309901, SAME PRODUCT</t>
  </si>
  <si>
    <t>IMPERIAL KNIVE NOW KNOWN AS VICTORIA BAY 309902, SAME PRODUCT</t>
  </si>
  <si>
    <t>IMPERIAL SOUP NOW KNOWN AS VICTORIA BAY 309904, SAME PRODUCT</t>
  </si>
  <si>
    <t>IMPERIAL SPOON NOW KNOWN AS VICTORIA BAY 309903, SAME PRODUCT</t>
  </si>
  <si>
    <t>ACS ACQUIRED ETC, SAME PRODUCT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</si>
</sst>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/d/yy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u/>
      <sz val="12"/>
      <color theme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E5F6FF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ECF4FA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3" fillId="0" borderId="0">
      <alignment horizontal="left" vertical="center"/>
    </xf>
    <xf numFmtId="0" fontId="11" fillId="0" borderId="0" applyNumberFormat="0" applyFill="0" applyBorder="0" applyAlignment="0" applyProtection="0"/>
  </cellStyleXfs>
  <cellXfs count="187">
    <xf numFmtId="0" fontId="0" fillId="0" borderId="0" xfId="0"/>
    <xf numFmtId="3" fontId="5" fillId="2" borderId="1" xfId="2" applyNumberFormat="1" applyFont="1" applyFill="1" applyBorder="1" applyAlignment="1" applyProtection="1">
      <alignment horizontal="center" vertical="center" wrapText="1"/>
    </xf>
    <xf numFmtId="164" fontId="9" fillId="0" borderId="0" xfId="0" applyNumberFormat="1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/>
    <xf numFmtId="164" fontId="7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14" fontId="7" fillId="0" borderId="0" xfId="0" applyNumberFormat="1" applyFont="1" applyAlignment="1">
      <alignment horizontal="left"/>
    </xf>
    <xf numFmtId="0" fontId="8" fillId="0" borderId="0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left" vertical="center" wrapText="1"/>
    </xf>
    <xf numFmtId="0" fontId="7" fillId="0" borderId="0" xfId="0" applyFont="1"/>
    <xf numFmtId="3" fontId="8" fillId="0" borderId="0" xfId="0" applyNumberFormat="1" applyFont="1" applyFill="1" applyBorder="1" applyAlignment="1" applyProtection="1">
      <alignment horizontal="left" vertical="center" wrapText="1"/>
    </xf>
    <xf numFmtId="49" fontId="4" fillId="3" borderId="1" xfId="0" applyNumberFormat="1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left" vertical="center" wrapText="1"/>
    </xf>
    <xf numFmtId="3" fontId="2" fillId="4" borderId="1" xfId="0" applyNumberFormat="1" applyFont="1" applyFill="1" applyBorder="1" applyAlignment="1" applyProtection="1">
      <alignment horizontal="center" vertical="center" wrapText="1"/>
    </xf>
    <xf numFmtId="3" fontId="5" fillId="4" borderId="1" xfId="0" applyNumberFormat="1" applyFont="1" applyFill="1" applyBorder="1" applyAlignment="1" applyProtection="1">
      <alignment horizontal="center" vertical="center" wrapText="1"/>
    </xf>
    <xf numFmtId="3" fontId="5" fillId="4" borderId="1" xfId="2" applyNumberFormat="1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3" fontId="4" fillId="3" borderId="1" xfId="0" applyNumberFormat="1" applyFont="1" applyFill="1" applyBorder="1" applyAlignment="1" applyProtection="1">
      <alignment horizontal="center" vertical="center" wrapText="1"/>
    </xf>
    <xf numFmtId="0" fontId="4" fillId="5" borderId="1" xfId="2" applyFont="1" applyFill="1" applyBorder="1" applyAlignment="1" applyProtection="1">
      <alignment horizontal="center" vertical="center" wrapText="1"/>
    </xf>
    <xf numFmtId="0" fontId="4" fillId="6" borderId="1" xfId="0" applyFont="1" applyFill="1" applyBorder="1" applyAlignment="1" applyProtection="1">
      <alignment horizontal="center" vertical="center" wrapText="1"/>
    </xf>
    <xf numFmtId="3" fontId="4" fillId="6" borderId="1" xfId="0" applyNumberFormat="1" applyFont="1" applyFill="1" applyBorder="1" applyAlignment="1" applyProtection="1">
      <alignment horizontal="center" vertical="center" wrapText="1"/>
    </xf>
    <xf numFmtId="49" fontId="4" fillId="6" borderId="1" xfId="0" applyNumberFormat="1" applyFont="1" applyFill="1" applyBorder="1" applyAlignment="1" applyProtection="1">
      <alignment horizontal="center" vertical="center" wrapText="1"/>
    </xf>
    <xf numFmtId="4" fontId="5" fillId="2" borderId="1" xfId="2" applyNumberFormat="1" applyFont="1" applyFill="1" applyBorder="1" applyAlignment="1" applyProtection="1">
      <alignment horizontal="center" vertical="center" wrapText="1"/>
    </xf>
    <xf numFmtId="0" fontId="8" fillId="5" borderId="1" xfId="0" applyFont="1" applyFill="1" applyBorder="1" applyProtection="1"/>
    <xf numFmtId="0" fontId="5" fillId="2" borderId="1" xfId="2" applyFont="1" applyFill="1" applyBorder="1" applyAlignment="1" applyProtection="1">
      <alignment horizontal="center" vertical="center" wrapText="1"/>
    </xf>
    <xf numFmtId="0" fontId="5" fillId="5" borderId="1" xfId="2" applyFont="1" applyFill="1" applyBorder="1" applyAlignment="1" applyProtection="1">
      <alignment horizontal="center" vertical="center" wrapText="1"/>
    </xf>
    <xf numFmtId="0" fontId="6" fillId="5" borderId="1" xfId="0" applyFont="1" applyFill="1" applyBorder="1" applyProtection="1"/>
    <xf numFmtId="0" fontId="4" fillId="7" borderId="1" xfId="2" applyFont="1" applyFill="1" applyBorder="1" applyAlignment="1" applyProtection="1">
      <alignment horizontal="center" vertical="center" wrapText="1"/>
    </xf>
    <xf numFmtId="3" fontId="6" fillId="0" borderId="1" xfId="0" applyNumberFormat="1" applyFont="1" applyBorder="1" applyProtection="1"/>
    <xf numFmtId="3" fontId="10" fillId="0" borderId="1" xfId="0" applyNumberFormat="1" applyFont="1" applyBorder="1" applyAlignment="1" applyProtection="1">
      <alignment horizontal="center"/>
    </xf>
    <xf numFmtId="0" fontId="8" fillId="0" borderId="1" xfId="0" applyFont="1" applyBorder="1" applyAlignment="1" applyProtection="1">
      <alignment horizontal="center" vertical="center"/>
    </xf>
    <xf numFmtId="0" fontId="6" fillId="0" borderId="1" xfId="0" applyFont="1" applyBorder="1" applyProtection="1"/>
    <xf numFmtId="4" fontId="6" fillId="0" borderId="1" xfId="0" applyNumberFormat="1" applyFont="1" applyBorder="1" applyProtection="1"/>
    <xf numFmtId="4" fontId="5" fillId="4" borderId="1" xfId="2" applyNumberFormat="1" applyFont="1" applyFill="1" applyBorder="1" applyAlignment="1" applyProtection="1">
      <alignment horizontal="right" vertical="center" wrapText="1" indent="1"/>
    </xf>
    <xf numFmtId="4" fontId="2" fillId="0" borderId="1" xfId="2" applyNumberFormat="1" applyFont="1" applyFill="1" applyBorder="1" applyAlignment="1" applyProtection="1">
      <alignment horizontal="right" vertical="center" indent="1"/>
    </xf>
    <xf numFmtId="4" fontId="6" fillId="0" borderId="1" xfId="0" applyNumberFormat="1" applyFont="1" applyBorder="1" applyAlignment="1" applyProtection="1">
      <alignment horizontal="right" indent="1"/>
    </xf>
    <xf numFmtId="0" fontId="4" fillId="6" borderId="1" xfId="0" applyFont="1" applyFill="1" applyBorder="1" applyAlignment="1" applyProtection="1">
      <alignment horizontal="center" wrapText="1"/>
    </xf>
    <xf numFmtId="0" fontId="4" fillId="3" borderId="1" xfId="0" applyFont="1" applyFill="1" applyBorder="1" applyAlignment="1" applyProtection="1">
      <alignment horizontal="center" wrapText="1"/>
    </xf>
    <xf numFmtId="0" fontId="4" fillId="3" borderId="1" xfId="0" applyFont="1" applyFill="1" applyBorder="1" applyAlignment="1" applyProtection="1">
      <alignment horizontal="center" vertical="center"/>
    </xf>
    <xf numFmtId="3" fontId="4" fillId="3" borderId="1" xfId="1" applyNumberFormat="1" applyFont="1" applyFill="1" applyBorder="1" applyAlignment="1" applyProtection="1">
      <alignment horizontal="center" vertical="center"/>
    </xf>
    <xf numFmtId="3" fontId="4" fillId="3" borderId="1" xfId="2" applyNumberFormat="1" applyFont="1" applyFill="1" applyBorder="1" applyAlignment="1" applyProtection="1">
      <alignment horizontal="center" vertical="center" wrapText="1"/>
    </xf>
    <xf numFmtId="4" fontId="4" fillId="6" borderId="1" xfId="2" applyNumberFormat="1" applyFont="1" applyFill="1" applyBorder="1" applyAlignment="1" applyProtection="1">
      <alignment horizontal="right" vertical="center" indent="1"/>
    </xf>
    <xf numFmtId="0" fontId="4" fillId="6" borderId="1" xfId="0" applyFont="1" applyFill="1" applyBorder="1" applyAlignment="1" applyProtection="1">
      <alignment horizontal="center" vertical="center"/>
    </xf>
    <xf numFmtId="3" fontId="4" fillId="6" borderId="1" xfId="1" applyNumberFormat="1" applyFont="1" applyFill="1" applyBorder="1" applyAlignment="1" applyProtection="1">
      <alignment horizontal="center" vertical="center"/>
    </xf>
    <xf numFmtId="49" fontId="4" fillId="6" borderId="1" xfId="2" applyNumberFormat="1" applyFont="1" applyFill="1" applyBorder="1" applyAlignment="1" applyProtection="1">
      <alignment horizontal="center" vertical="center"/>
    </xf>
    <xf numFmtId="3" fontId="4" fillId="6" borderId="1" xfId="2" applyNumberFormat="1" applyFont="1" applyFill="1" applyBorder="1" applyAlignment="1" applyProtection="1">
      <alignment horizontal="center" vertical="center" wrapText="1"/>
    </xf>
    <xf numFmtId="3" fontId="4" fillId="6" borderId="1" xfId="2" applyNumberFormat="1" applyFont="1" applyFill="1" applyBorder="1" applyAlignment="1" applyProtection="1">
      <alignment horizontal="center" vertical="center"/>
    </xf>
    <xf numFmtId="49" fontId="4" fillId="6" borderId="1" xfId="2" applyNumberFormat="1" applyFont="1" applyFill="1" applyBorder="1" applyAlignment="1" applyProtection="1">
      <alignment horizontal="center" vertical="center" wrapText="1"/>
    </xf>
    <xf numFmtId="49" fontId="4" fillId="3" borderId="1" xfId="2" applyNumberFormat="1" applyFont="1" applyFill="1" applyBorder="1" applyAlignment="1" applyProtection="1">
      <alignment horizontal="center" vertical="center" wrapText="1"/>
    </xf>
    <xf numFmtId="3" fontId="4" fillId="6" borderId="1" xfId="0" applyNumberFormat="1" applyFont="1" applyFill="1" applyBorder="1" applyAlignment="1" applyProtection="1">
      <alignment horizontal="center" vertical="center"/>
    </xf>
    <xf numFmtId="3" fontId="4" fillId="3" borderId="1" xfId="0" applyNumberFormat="1" applyFont="1" applyFill="1" applyBorder="1" applyAlignment="1" applyProtection="1">
      <alignment horizontal="center" vertical="center"/>
    </xf>
    <xf numFmtId="4" fontId="4" fillId="3" borderId="1" xfId="2" applyNumberFormat="1" applyFont="1" applyFill="1" applyBorder="1" applyAlignment="1" applyProtection="1">
      <alignment horizontal="right" vertical="center" wrapText="1" indent="1"/>
    </xf>
    <xf numFmtId="4" fontId="4" fillId="6" borderId="1" xfId="2" applyNumberFormat="1" applyFont="1" applyFill="1" applyBorder="1" applyAlignment="1" applyProtection="1">
      <alignment horizontal="right" vertical="center" wrapText="1" indent="1"/>
    </xf>
    <xf numFmtId="0" fontId="11" fillId="6" borderId="1" xfId="3" applyFill="1" applyBorder="1" applyAlignment="1" applyProtection="1">
      <alignment horizontal="left" vertical="center" wrapText="1"/>
    </xf>
    <xf numFmtId="0" fontId="11" fillId="3" borderId="1" xfId="3" applyFill="1" applyBorder="1" applyAlignment="1" applyProtection="1">
      <alignment horizontal="left" vertical="center" wrapText="1"/>
    </xf>
    <xf numFmtId="3" fontId="11" fillId="6" borderId="1" xfId="3" applyNumberFormat="1" applyFill="1" applyBorder="1" applyAlignment="1" applyProtection="1">
      <alignment horizontal="left" vertical="center" wrapText="1"/>
    </xf>
    <xf numFmtId="3" fontId="11" fillId="3" borderId="1" xfId="3" applyNumberFormat="1" applyFill="1" applyBorder="1" applyAlignment="1" applyProtection="1">
      <alignment horizontal="left" vertical="center" wrapText="1"/>
    </xf>
    <xf numFmtId="0" fontId="4" fillId="6" borderId="1" xfId="2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/>
    </xf>
    <xf numFmtId="0" fontId="11" fillId="3" borderId="1" xfId="3" applyFill="1" applyBorder="1" applyAlignment="1" applyProtection="1">
      <alignment horizontal="left" vertical="center" wrapText="1"/>
    </xf>
    <xf numFmtId="3" fontId="4" fillId="3" borderId="1" xfId="1" applyNumberFormat="1" applyFont="1" applyFill="1" applyBorder="1" applyAlignment="1" applyProtection="1">
      <alignment horizontal="center" vertical="center"/>
    </xf>
    <xf numFmtId="49" fontId="4" fillId="3" borderId="1" xfId="2" applyNumberFormat="1" applyFont="1" applyFill="1" applyBorder="1" applyAlignment="1" applyProtection="1">
      <alignment horizontal="center" vertical="center"/>
    </xf>
    <xf numFmtId="3" fontId="4" fillId="3" borderId="1" xfId="2" applyNumberFormat="1" applyFont="1" applyFill="1" applyBorder="1" applyAlignment="1" applyProtection="1">
      <alignment horizontal="center" vertical="center" wrapText="1"/>
    </xf>
    <xf numFmtId="3" fontId="4" fillId="3" borderId="1" xfId="2" applyNumberFormat="1" applyFont="1" applyFill="1" applyBorder="1" applyAlignment="1" applyProtection="1">
      <alignment horizontal="center" vertical="center"/>
    </xf>
    <xf numFmtId="3" fontId="4" fillId="3" borderId="1" xfId="0" applyNumberFormat="1" applyFont="1" applyFill="1" applyBorder="1" applyAlignment="1" applyProtection="1">
      <alignment horizontal="center" vertical="center"/>
    </xf>
    <xf numFmtId="0" fontId="4" fillId="6" borderId="1" xfId="0" applyFont="1" applyFill="1" applyBorder="1" applyAlignment="1" applyProtection="1">
      <alignment horizontal="center" vertical="center"/>
    </xf>
    <xf numFmtId="0" fontId="11" fillId="6" borderId="1" xfId="3" applyFill="1" applyBorder="1" applyAlignment="1" applyProtection="1">
      <alignment horizontal="left" vertical="center" wrapText="1"/>
    </xf>
    <xf numFmtId="3" fontId="4" fillId="6" borderId="1" xfId="1" applyNumberFormat="1" applyFont="1" applyFill="1" applyBorder="1" applyAlignment="1" applyProtection="1">
      <alignment horizontal="center" vertical="center"/>
    </xf>
    <xf numFmtId="49" fontId="4" fillId="6" borderId="1" xfId="2" applyNumberFormat="1" applyFont="1" applyFill="1" applyBorder="1" applyAlignment="1" applyProtection="1">
      <alignment horizontal="center" vertical="center"/>
    </xf>
    <xf numFmtId="3" fontId="4" fillId="6" borderId="1" xfId="2" applyNumberFormat="1" applyFont="1" applyFill="1" applyBorder="1" applyAlignment="1" applyProtection="1">
      <alignment horizontal="center" vertical="center" wrapText="1"/>
    </xf>
    <xf numFmtId="49" fontId="4" fillId="3" borderId="1" xfId="2" applyNumberFormat="1" applyFont="1" applyFill="1" applyBorder="1" applyAlignment="1" applyProtection="1">
      <alignment horizontal="center" vertical="center" wrapText="1"/>
    </xf>
    <xf numFmtId="3" fontId="4" fillId="6" borderId="1" xfId="0" applyNumberFormat="1" applyFont="1" applyFill="1" applyBorder="1" applyAlignment="1" applyProtection="1">
      <alignment horizontal="center" vertical="center"/>
    </xf>
    <xf numFmtId="49" fontId="4" fillId="6" borderId="1" xfId="2" applyNumberFormat="1" applyFont="1" applyFill="1" applyBorder="1" applyAlignment="1" applyProtection="1">
      <alignment horizontal="center" vertical="center" wrapText="1"/>
    </xf>
    <xf numFmtId="3" fontId="4" fillId="6" borderId="1" xfId="2" applyNumberFormat="1" applyFont="1" applyFill="1" applyBorder="1" applyAlignment="1" applyProtection="1">
      <alignment horizontal="center" vertical="center"/>
    </xf>
    <xf numFmtId="4" fontId="4" fillId="6" borderId="1" xfId="2" applyNumberFormat="1" applyFont="1" applyFill="1" applyBorder="1" applyAlignment="1" applyProtection="1">
      <alignment horizontal="right" vertical="center" indent="1"/>
    </xf>
    <xf numFmtId="4" fontId="4" fillId="3" borderId="1" xfId="2" applyNumberFormat="1" applyFont="1" applyFill="1" applyBorder="1" applyAlignment="1" applyProtection="1">
      <alignment horizontal="right" vertical="center" indent="1"/>
    </xf>
    <xf numFmtId="3" fontId="11" fillId="3" borderId="1" xfId="3" applyNumberFormat="1" applyFill="1" applyBorder="1" applyAlignment="1" applyProtection="1">
      <alignment horizontal="left" vertical="center" wrapText="1"/>
    </xf>
    <xf numFmtId="49" fontId="2" fillId="6" borderId="1" xfId="2" applyNumberFormat="1" applyFont="1" applyFill="1" applyBorder="1" applyAlignment="1" applyProtection="1">
      <alignment horizontal="center" vertical="center"/>
    </xf>
    <xf numFmtId="0" fontId="11" fillId="3" borderId="1" xfId="3" applyFill="1" applyBorder="1" applyAlignment="1" applyProtection="1">
      <alignment vertical="center" wrapText="1"/>
    </xf>
    <xf numFmtId="0" fontId="4" fillId="3" borderId="1" xfId="2" applyFont="1" applyFill="1" applyBorder="1" applyAlignment="1" applyProtection="1">
      <alignment horizontal="center" vertical="center" wrapText="1"/>
    </xf>
    <xf numFmtId="0" fontId="4" fillId="8" borderId="1" xfId="0" applyFont="1" applyFill="1" applyBorder="1" applyAlignment="1" applyProtection="1">
      <alignment horizontal="center" vertical="center"/>
    </xf>
    <xf numFmtId="3" fontId="11" fillId="8" borderId="1" xfId="3" applyNumberFormat="1" applyFill="1" applyBorder="1" applyAlignment="1" applyProtection="1">
      <alignment horizontal="left" vertical="center" wrapText="1"/>
    </xf>
    <xf numFmtId="3" fontId="4" fillId="8" borderId="1" xfId="0" applyNumberFormat="1" applyFont="1" applyFill="1" applyBorder="1" applyAlignment="1" applyProtection="1">
      <alignment horizontal="center" vertical="center" wrapText="1"/>
    </xf>
    <xf numFmtId="3" fontId="4" fillId="8" borderId="1" xfId="0" applyNumberFormat="1" applyFont="1" applyFill="1" applyBorder="1" applyAlignment="1" applyProtection="1">
      <alignment horizontal="center" vertical="center"/>
    </xf>
    <xf numFmtId="3" fontId="4" fillId="8" borderId="1" xfId="1" applyNumberFormat="1" applyFont="1" applyFill="1" applyBorder="1" applyAlignment="1" applyProtection="1">
      <alignment horizontal="center" vertical="center"/>
    </xf>
    <xf numFmtId="49" fontId="4" fillId="8" borderId="1" xfId="2" applyNumberFormat="1" applyFont="1" applyFill="1" applyBorder="1" applyAlignment="1" applyProtection="1">
      <alignment horizontal="center" vertical="center"/>
    </xf>
    <xf numFmtId="3" fontId="4" fillId="8" borderId="1" xfId="2" applyNumberFormat="1" applyFont="1" applyFill="1" applyBorder="1" applyAlignment="1" applyProtection="1">
      <alignment horizontal="center" vertical="center" wrapText="1"/>
    </xf>
    <xf numFmtId="0" fontId="4" fillId="8" borderId="1" xfId="2" applyFont="1" applyFill="1" applyBorder="1" applyAlignment="1" applyProtection="1">
      <alignment horizontal="center" vertical="center" wrapText="1"/>
      <protection locked="0"/>
    </xf>
    <xf numFmtId="3" fontId="4" fillId="8" borderId="1" xfId="2" applyNumberFormat="1" applyFont="1" applyFill="1" applyBorder="1" applyAlignment="1" applyProtection="1">
      <alignment horizontal="center" vertical="center"/>
    </xf>
    <xf numFmtId="4" fontId="4" fillId="8" borderId="1" xfId="2" applyNumberFormat="1" applyFont="1" applyFill="1" applyBorder="1" applyAlignment="1" applyProtection="1">
      <alignment horizontal="right" vertical="center" indent="1"/>
    </xf>
    <xf numFmtId="0" fontId="4" fillId="8" borderId="1" xfId="2" applyFont="1" applyFill="1" applyBorder="1" applyAlignment="1" applyProtection="1">
      <alignment horizontal="center" vertical="center" wrapText="1"/>
    </xf>
    <xf numFmtId="0" fontId="8" fillId="8" borderId="1" xfId="0" applyFont="1" applyFill="1" applyBorder="1" applyProtection="1"/>
    <xf numFmtId="0" fontId="11" fillId="8" borderId="1" xfId="3" applyFill="1" applyBorder="1" applyAlignment="1" applyProtection="1">
      <alignment horizontal="left" vertical="center" wrapText="1"/>
    </xf>
    <xf numFmtId="0" fontId="4" fillId="8" borderId="1" xfId="0" applyFont="1" applyFill="1" applyBorder="1" applyAlignment="1" applyProtection="1">
      <alignment horizontal="center" vertical="center" wrapText="1"/>
    </xf>
    <xf numFmtId="49" fontId="4" fillId="8" borderId="1" xfId="2" applyNumberFormat="1" applyFont="1" applyFill="1" applyBorder="1" applyAlignment="1" applyProtection="1">
      <alignment horizontal="center" vertical="center" wrapText="1"/>
    </xf>
    <xf numFmtId="0" fontId="8" fillId="6" borderId="1" xfId="0" applyFont="1" applyFill="1" applyBorder="1" applyProtection="1"/>
    <xf numFmtId="0" fontId="4" fillId="6" borderId="1" xfId="2" applyFont="1" applyFill="1" applyBorder="1" applyAlignment="1" applyProtection="1">
      <alignment horizontal="center" vertical="center"/>
    </xf>
    <xf numFmtId="0" fontId="4" fillId="6" borderId="1" xfId="2" applyFont="1" applyFill="1" applyBorder="1" applyAlignment="1" applyProtection="1">
      <alignment horizontal="center" vertical="center" wrapText="1"/>
      <protection locked="0"/>
    </xf>
    <xf numFmtId="3" fontId="4" fillId="6" borderId="1" xfId="2" applyNumberFormat="1" applyFont="1" applyFill="1" applyBorder="1" applyAlignment="1" applyProtection="1">
      <alignment horizontal="center" vertical="center"/>
      <protection locked="0"/>
    </xf>
    <xf numFmtId="0" fontId="4" fillId="3" borderId="1" xfId="2" applyFont="1" applyFill="1" applyBorder="1" applyAlignment="1" applyProtection="1">
      <alignment horizontal="center" vertical="center" wrapText="1"/>
      <protection locked="0"/>
    </xf>
    <xf numFmtId="3" fontId="4" fillId="3" borderId="1" xfId="2" applyNumberFormat="1" applyFont="1" applyFill="1" applyBorder="1" applyAlignment="1" applyProtection="1">
      <alignment horizontal="center" vertical="center"/>
      <protection locked="0"/>
    </xf>
    <xf numFmtId="3" fontId="4" fillId="3" borderId="1" xfId="2" applyNumberFormat="1" applyFont="1" applyFill="1" applyBorder="1" applyAlignment="1" applyProtection="1">
      <alignment horizontal="center" vertical="center" wrapText="1"/>
      <protection locked="0"/>
    </xf>
    <xf numFmtId="3" fontId="4" fillId="6" borderId="1" xfId="2" applyNumberFormat="1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horizontal="center" vertical="center"/>
    </xf>
    <xf numFmtId="0" fontId="11" fillId="3" borderId="1" xfId="3" applyFill="1" applyBorder="1" applyAlignment="1" applyProtection="1">
      <alignment horizontal="left" vertical="center" wrapText="1"/>
    </xf>
    <xf numFmtId="3" fontId="4" fillId="3" borderId="1" xfId="1" applyNumberFormat="1" applyFont="1" applyFill="1" applyBorder="1" applyAlignment="1" applyProtection="1">
      <alignment horizontal="center" vertical="center"/>
    </xf>
    <xf numFmtId="49" fontId="2" fillId="3" borderId="1" xfId="2" applyNumberFormat="1" applyFont="1" applyFill="1" applyBorder="1" applyAlignment="1" applyProtection="1">
      <alignment horizontal="center" vertical="center"/>
    </xf>
    <xf numFmtId="3" fontId="4" fillId="3" borderId="1" xfId="2" applyNumberFormat="1" applyFont="1" applyFill="1" applyBorder="1" applyAlignment="1" applyProtection="1">
      <alignment horizontal="center" vertical="center" wrapText="1"/>
    </xf>
    <xf numFmtId="3" fontId="4" fillId="3" borderId="1" xfId="2" applyNumberFormat="1" applyFont="1" applyFill="1" applyBorder="1" applyAlignment="1" applyProtection="1">
      <alignment horizontal="center" vertical="center"/>
    </xf>
    <xf numFmtId="4" fontId="4" fillId="3" borderId="1" xfId="2" applyNumberFormat="1" applyFont="1" applyFill="1" applyBorder="1" applyAlignment="1" applyProtection="1">
      <alignment horizontal="right" vertical="center" indent="1"/>
    </xf>
    <xf numFmtId="49" fontId="4" fillId="3" borderId="1" xfId="2" applyNumberFormat="1" applyFont="1" applyFill="1" applyBorder="1" applyAlignment="1" applyProtection="1">
      <alignment horizontal="center" vertical="center"/>
    </xf>
    <xf numFmtId="4" fontId="4" fillId="6" borderId="1" xfId="2" applyNumberFormat="1" applyFont="1" applyFill="1" applyBorder="1" applyAlignment="1" applyProtection="1">
      <alignment horizontal="right" vertical="center" indent="1"/>
    </xf>
    <xf numFmtId="0" fontId="4" fillId="6" borderId="1" xfId="0" applyFont="1" applyFill="1" applyBorder="1" applyAlignment="1" applyProtection="1">
      <alignment horizontal="center" vertical="center"/>
    </xf>
    <xf numFmtId="0" fontId="11" fillId="6" borderId="1" xfId="3" applyFill="1" applyBorder="1" applyAlignment="1" applyProtection="1">
      <alignment horizontal="left" vertical="center" wrapText="1"/>
    </xf>
    <xf numFmtId="3" fontId="4" fillId="6" borderId="1" xfId="1" applyNumberFormat="1" applyFont="1" applyFill="1" applyBorder="1" applyAlignment="1" applyProtection="1">
      <alignment horizontal="center" vertical="center"/>
    </xf>
    <xf numFmtId="49" fontId="4" fillId="6" borderId="1" xfId="2" applyNumberFormat="1" applyFont="1" applyFill="1" applyBorder="1" applyAlignment="1" applyProtection="1">
      <alignment horizontal="center" vertical="center"/>
    </xf>
    <xf numFmtId="3" fontId="4" fillId="6" borderId="1" xfId="2" applyNumberFormat="1" applyFont="1" applyFill="1" applyBorder="1" applyAlignment="1" applyProtection="1">
      <alignment horizontal="center" vertical="center" wrapText="1"/>
    </xf>
    <xf numFmtId="3" fontId="4" fillId="6" borderId="1" xfId="2" applyNumberFormat="1" applyFont="1" applyFill="1" applyBorder="1" applyAlignment="1" applyProtection="1">
      <alignment horizontal="center" vertical="center"/>
    </xf>
    <xf numFmtId="49" fontId="4" fillId="6" borderId="1" xfId="2" applyNumberFormat="1" applyFont="1" applyFill="1" applyBorder="1" applyAlignment="1" applyProtection="1">
      <alignment horizontal="center" vertical="center" wrapText="1"/>
    </xf>
    <xf numFmtId="49" fontId="4" fillId="3" borderId="1" xfId="2" applyNumberFormat="1" applyFont="1" applyFill="1" applyBorder="1" applyAlignment="1" applyProtection="1">
      <alignment horizontal="center" vertical="center" wrapText="1"/>
    </xf>
    <xf numFmtId="3" fontId="4" fillId="6" borderId="1" xfId="0" applyNumberFormat="1" applyFont="1" applyFill="1" applyBorder="1" applyAlignment="1" applyProtection="1">
      <alignment horizontal="center" vertical="center"/>
    </xf>
    <xf numFmtId="3" fontId="4" fillId="3" borderId="1" xfId="0" applyNumberFormat="1" applyFont="1" applyFill="1" applyBorder="1" applyAlignment="1" applyProtection="1">
      <alignment horizontal="center" vertical="center"/>
    </xf>
    <xf numFmtId="3" fontId="11" fillId="6" borderId="1" xfId="3" applyNumberFormat="1" applyFill="1" applyBorder="1" applyAlignment="1" applyProtection="1">
      <alignment horizontal="left" vertical="center" wrapText="1"/>
    </xf>
    <xf numFmtId="3" fontId="4" fillId="6" borderId="2" xfId="1" applyNumberFormat="1" applyFont="1" applyFill="1" applyBorder="1" applyAlignment="1" applyProtection="1">
      <alignment horizontal="center" vertical="center"/>
    </xf>
    <xf numFmtId="3" fontId="4" fillId="6" borderId="3" xfId="1" applyNumberFormat="1" applyFont="1" applyFill="1" applyBorder="1" applyAlignment="1" applyProtection="1">
      <alignment horizontal="center" vertical="center"/>
    </xf>
    <xf numFmtId="49" fontId="4" fillId="6" borderId="2" xfId="2" applyNumberFormat="1" applyFont="1" applyFill="1" applyBorder="1" applyAlignment="1" applyProtection="1">
      <alignment horizontal="center" vertical="center" wrapText="1"/>
    </xf>
    <xf numFmtId="49" fontId="4" fillId="6" borderId="3" xfId="2" applyNumberFormat="1" applyFont="1" applyFill="1" applyBorder="1" applyAlignment="1" applyProtection="1">
      <alignment horizontal="center" vertical="center" wrapText="1"/>
    </xf>
    <xf numFmtId="3" fontId="4" fillId="6" borderId="2" xfId="2" applyNumberFormat="1" applyFont="1" applyFill="1" applyBorder="1" applyAlignment="1" applyProtection="1">
      <alignment horizontal="center" vertical="center" wrapText="1"/>
    </xf>
    <xf numFmtId="3" fontId="4" fillId="6" borderId="3" xfId="2" applyNumberFormat="1" applyFont="1" applyFill="1" applyBorder="1" applyAlignment="1" applyProtection="1">
      <alignment horizontal="center" vertical="center" wrapText="1"/>
    </xf>
    <xf numFmtId="0" fontId="4" fillId="6" borderId="2" xfId="2" applyFont="1" applyFill="1" applyBorder="1" applyAlignment="1" applyProtection="1">
      <alignment horizontal="center" vertical="center" wrapText="1"/>
      <protection locked="0"/>
    </xf>
    <xf numFmtId="0" fontId="4" fillId="6" borderId="3" xfId="2" applyFont="1" applyFill="1" applyBorder="1" applyAlignment="1" applyProtection="1">
      <alignment horizontal="center" vertical="center" wrapText="1"/>
      <protection locked="0"/>
    </xf>
    <xf numFmtId="3" fontId="4" fillId="6" borderId="2" xfId="2" applyNumberFormat="1" applyFont="1" applyFill="1" applyBorder="1" applyAlignment="1" applyProtection="1">
      <alignment horizontal="center" vertical="center" wrapText="1"/>
      <protection locked="0"/>
    </xf>
    <xf numFmtId="3" fontId="4" fillId="6" borderId="3" xfId="2" applyNumberFormat="1" applyFont="1" applyFill="1" applyBorder="1" applyAlignment="1" applyProtection="1">
      <alignment horizontal="center" vertical="center" wrapText="1"/>
      <protection locked="0"/>
    </xf>
    <xf numFmtId="4" fontId="4" fillId="6" borderId="2" xfId="2" applyNumberFormat="1" applyFont="1" applyFill="1" applyBorder="1" applyAlignment="1" applyProtection="1">
      <alignment horizontal="right" vertical="center" wrapText="1" indent="1"/>
    </xf>
    <xf numFmtId="4" fontId="4" fillId="6" borderId="3" xfId="2" applyNumberFormat="1" applyFont="1" applyFill="1" applyBorder="1" applyAlignment="1" applyProtection="1">
      <alignment horizontal="right" vertical="center" wrapText="1" indent="1"/>
    </xf>
    <xf numFmtId="49" fontId="11" fillId="3" borderId="1" xfId="3" applyNumberFormat="1" applyFill="1" applyBorder="1" applyAlignment="1" applyProtection="1">
      <alignment horizontal="left" vertical="center" wrapText="1"/>
    </xf>
    <xf numFmtId="3" fontId="2" fillId="7" borderId="1" xfId="2" applyNumberFormat="1" applyFont="1" applyFill="1" applyBorder="1" applyAlignment="1" applyProtection="1">
      <alignment horizontal="right" vertical="center"/>
    </xf>
    <xf numFmtId="0" fontId="11" fillId="6" borderId="2" xfId="3" applyFill="1" applyBorder="1" applyAlignment="1" applyProtection="1">
      <alignment horizontal="left" vertical="center" wrapText="1"/>
    </xf>
    <xf numFmtId="0" fontId="11" fillId="6" borderId="3" xfId="3" applyFill="1" applyBorder="1" applyAlignment="1" applyProtection="1">
      <alignment horizontal="left" vertical="center" wrapText="1"/>
    </xf>
    <xf numFmtId="0" fontId="4" fillId="6" borderId="2" xfId="0" applyFont="1" applyFill="1" applyBorder="1" applyAlignment="1" applyProtection="1">
      <alignment horizontal="center" vertical="center"/>
    </xf>
    <xf numFmtId="0" fontId="4" fillId="6" borderId="3" xfId="0" applyFont="1" applyFill="1" applyBorder="1" applyAlignment="1" applyProtection="1">
      <alignment horizontal="center" vertical="center"/>
    </xf>
    <xf numFmtId="3" fontId="4" fillId="6" borderId="2" xfId="0" applyNumberFormat="1" applyFont="1" applyFill="1" applyBorder="1" applyAlignment="1" applyProtection="1">
      <alignment horizontal="center" vertical="center"/>
    </xf>
    <xf numFmtId="3" fontId="4" fillId="6" borderId="3" xfId="0" applyNumberFormat="1" applyFont="1" applyFill="1" applyBorder="1" applyAlignment="1" applyProtection="1">
      <alignment horizontal="center" vertical="center"/>
    </xf>
    <xf numFmtId="4" fontId="4" fillId="3" borderId="1" xfId="2" applyNumberFormat="1" applyFont="1" applyFill="1" applyBorder="1" applyAlignment="1" applyProtection="1">
      <alignment horizontal="right" vertical="center" wrapText="1" indent="1"/>
    </xf>
    <xf numFmtId="4" fontId="4" fillId="6" borderId="1" xfId="2" applyNumberFormat="1" applyFont="1" applyFill="1" applyBorder="1" applyAlignment="1" applyProtection="1">
      <alignment horizontal="right" vertical="center" wrapText="1" indent="1"/>
    </xf>
    <xf numFmtId="0" fontId="4" fillId="3" borderId="2" xfId="2" applyFont="1" applyFill="1" applyBorder="1" applyAlignment="1" applyProtection="1">
      <alignment horizontal="center" vertical="center" wrapText="1"/>
      <protection locked="0"/>
    </xf>
    <xf numFmtId="3" fontId="4" fillId="3" borderId="2" xfId="2" applyNumberFormat="1" applyFont="1" applyFill="1" applyBorder="1" applyAlignment="1" applyProtection="1">
      <alignment horizontal="center" vertical="center" wrapText="1"/>
      <protection locked="0"/>
    </xf>
    <xf numFmtId="0" fontId="4" fillId="3" borderId="3" xfId="2" applyFont="1" applyFill="1" applyBorder="1" applyAlignment="1" applyProtection="1">
      <alignment horizontal="center" vertical="center" wrapText="1"/>
      <protection locked="0"/>
    </xf>
    <xf numFmtId="3" fontId="4" fillId="3" borderId="3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2" applyFont="1" applyBorder="1" applyAlignment="1" applyProtection="1">
      <alignment horizontal="center" vertical="center" wrapText="1"/>
      <protection locked="0"/>
    </xf>
    <xf numFmtId="3" fontId="4" fillId="0" borderId="1" xfId="2" applyNumberFormat="1" applyFont="1" applyBorder="1" applyAlignment="1" applyProtection="1">
      <alignment horizontal="center" vertical="center"/>
      <protection locked="0"/>
    </xf>
    <xf numFmtId="0" fontId="4" fillId="0" borderId="2" xfId="2" applyFont="1" applyBorder="1" applyAlignment="1" applyProtection="1">
      <alignment horizontal="center" vertical="center" wrapText="1"/>
      <protection locked="0"/>
    </xf>
    <xf numFmtId="3" fontId="4" fillId="0" borderId="2" xfId="2" applyNumberFormat="1" applyFont="1" applyBorder="1" applyAlignment="1" applyProtection="1">
      <alignment horizontal="center" vertical="center"/>
      <protection locked="0"/>
    </xf>
    <xf numFmtId="0" fontId="4" fillId="0" borderId="3" xfId="2" applyFont="1" applyBorder="1" applyAlignment="1" applyProtection="1">
      <alignment horizontal="center" vertical="center" wrapText="1"/>
      <protection locked="0"/>
    </xf>
    <xf numFmtId="3" fontId="4" fillId="0" borderId="3" xfId="2" applyNumberFormat="1" applyFont="1" applyBorder="1" applyAlignment="1" applyProtection="1">
      <alignment horizontal="center" vertical="center"/>
      <protection locked="0"/>
    </xf>
    <xf numFmtId="0" fontId="4" fillId="0" borderId="4" xfId="2" applyFont="1" applyBorder="1" applyAlignment="1" applyProtection="1">
      <alignment horizontal="center" vertical="center" wrapText="1"/>
      <protection locked="0"/>
    </xf>
    <xf numFmtId="3" fontId="4" fillId="0" borderId="4" xfId="2" applyNumberFormat="1" applyFont="1" applyBorder="1" applyAlignment="1" applyProtection="1">
      <alignment horizontal="center" vertical="center"/>
      <protection locked="0"/>
    </xf>
    <xf numFmtId="0" fontId="4" fillId="6" borderId="4" xfId="2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2" fontId="4" fillId="3" borderId="1" xfId="2" applyNumberFormat="1" applyFont="1" applyFill="1" applyBorder="1" applyAlignment="1" applyProtection="1">
      <alignment horizontal="center" vertical="center" wrapText="1"/>
      <protection locked="0"/>
    </xf>
    <xf numFmtId="2" fontId="4" fillId="6" borderId="1" xfId="2" applyNumberFormat="1" applyFont="1" applyFill="1" applyBorder="1" applyAlignment="1" applyProtection="1">
      <alignment horizontal="center" vertical="center" wrapText="1"/>
      <protection locked="0"/>
    </xf>
    <xf numFmtId="2" fontId="4" fillId="3" borderId="2" xfId="2" applyNumberFormat="1" applyFont="1" applyFill="1" applyBorder="1" applyAlignment="1" applyProtection="1">
      <alignment horizontal="center" vertical="center" wrapText="1"/>
      <protection locked="0"/>
    </xf>
    <xf numFmtId="2" fontId="4" fillId="3" borderId="3" xfId="2" applyNumberFormat="1" applyFont="1" applyFill="1" applyBorder="1" applyAlignment="1" applyProtection="1">
      <alignment horizontal="center" vertical="center" wrapText="1"/>
      <protection locked="0"/>
    </xf>
    <xf numFmtId="2" fontId="4" fillId="6" borderId="2" xfId="2" applyNumberFormat="1" applyFont="1" applyFill="1" applyBorder="1" applyAlignment="1" applyProtection="1">
      <alignment horizontal="center" vertical="center" wrapText="1"/>
      <protection locked="0"/>
    </xf>
    <xf numFmtId="2" fontId="4" fillId="6" borderId="3" xfId="2" applyNumberFormat="1" applyFont="1" applyFill="1" applyBorder="1" applyAlignment="1" applyProtection="1">
      <alignment horizontal="center" vertical="center" wrapText="1"/>
      <protection locked="0"/>
    </xf>
    <xf numFmtId="2" fontId="4" fillId="6" borderId="1" xfId="2" applyNumberFormat="1" applyFont="1" applyFill="1" applyBorder="1" applyAlignment="1" applyProtection="1">
      <alignment horizontal="center" vertical="center"/>
      <protection locked="0"/>
    </xf>
    <xf numFmtId="2" fontId="4" fillId="3" borderId="1" xfId="2" applyNumberFormat="1" applyFont="1" applyFill="1" applyBorder="1" applyAlignment="1" applyProtection="1">
      <alignment horizontal="center" vertical="center"/>
      <protection locked="0"/>
    </xf>
    <xf numFmtId="2" fontId="4" fillId="8" borderId="1" xfId="2" applyNumberFormat="1" applyFont="1" applyFill="1" applyBorder="1" applyAlignment="1" applyProtection="1">
      <alignment horizontal="center" vertical="center"/>
      <protection locked="0"/>
    </xf>
    <xf numFmtId="2" fontId="4" fillId="3" borderId="2" xfId="2" applyNumberFormat="1" applyFont="1" applyFill="1" applyBorder="1" applyAlignment="1" applyProtection="1">
      <alignment horizontal="center" vertical="center"/>
      <protection locked="0"/>
    </xf>
    <xf numFmtId="2" fontId="4" fillId="3" borderId="3" xfId="2" applyNumberFormat="1" applyFont="1" applyFill="1" applyBorder="1" applyAlignment="1" applyProtection="1">
      <alignment horizontal="center" vertical="center"/>
      <protection locked="0"/>
    </xf>
    <xf numFmtId="2" fontId="4" fillId="0" borderId="2" xfId="1" applyNumberFormat="1" applyFont="1" applyBorder="1" applyAlignment="1" applyProtection="1">
      <alignment horizontal="center" vertical="center"/>
      <protection locked="0"/>
    </xf>
    <xf numFmtId="2" fontId="4" fillId="0" borderId="4" xfId="1" applyNumberFormat="1" applyFont="1" applyBorder="1" applyAlignment="1" applyProtection="1">
      <alignment horizontal="center" vertical="center"/>
      <protection locked="0"/>
    </xf>
    <xf numFmtId="2" fontId="4" fillId="0" borderId="3" xfId="1" applyNumberFormat="1" applyFont="1" applyBorder="1" applyAlignment="1" applyProtection="1">
      <alignment horizontal="center" vertical="center"/>
      <protection locked="0"/>
    </xf>
    <xf numFmtId="2" fontId="4" fillId="6" borderId="2" xfId="1" applyNumberFormat="1" applyFont="1" applyFill="1" applyBorder="1" applyAlignment="1" applyProtection="1">
      <alignment horizontal="center" vertical="center"/>
      <protection locked="0"/>
    </xf>
    <xf numFmtId="2" fontId="4" fillId="6" borderId="4" xfId="1" applyNumberFormat="1" applyFont="1" applyFill="1" applyBorder="1" applyAlignment="1" applyProtection="1">
      <alignment horizontal="center" vertical="center"/>
      <protection locked="0"/>
    </xf>
    <xf numFmtId="2" fontId="4" fillId="6" borderId="3" xfId="1" applyNumberFormat="1" applyFont="1" applyFill="1" applyBorder="1" applyAlignment="1" applyProtection="1">
      <alignment horizontal="center" vertical="center"/>
      <protection locked="0"/>
    </xf>
    <xf numFmtId="2" fontId="4" fillId="0" borderId="1" xfId="1" applyNumberFormat="1" applyFont="1" applyBorder="1" applyAlignment="1" applyProtection="1">
      <alignment horizontal="center" vertical="center"/>
      <protection locked="0"/>
    </xf>
    <xf numFmtId="2" fontId="4" fillId="6" borderId="1" xfId="1" applyNumberFormat="1" applyFont="1" applyFill="1" applyBorder="1" applyAlignment="1" applyProtection="1">
      <alignment horizontal="center" vertical="center"/>
      <protection locked="0"/>
    </xf>
    <xf numFmtId="2" fontId="4" fillId="6" borderId="2" xfId="2" applyNumberFormat="1" applyFont="1" applyFill="1" applyBorder="1" applyAlignment="1" applyProtection="1">
      <alignment horizontal="center" vertical="center"/>
      <protection locked="0"/>
    </xf>
    <xf numFmtId="2" fontId="4" fillId="6" borderId="3" xfId="2" applyNumberFormat="1" applyFont="1" applyFill="1" applyBorder="1" applyAlignment="1" applyProtection="1">
      <alignment horizontal="center" vertical="center"/>
      <protection locked="0"/>
    </xf>
    <xf numFmtId="2" fontId="4" fillId="3" borderId="4" xfId="2" applyNumberFormat="1" applyFont="1" applyFill="1" applyBorder="1" applyAlignment="1" applyProtection="1">
      <alignment horizontal="center" vertical="center"/>
      <protection locked="0"/>
    </xf>
    <xf numFmtId="2" fontId="4" fillId="6" borderId="4" xfId="2" applyNumberFormat="1" applyFont="1" applyFill="1" applyBorder="1" applyAlignment="1" applyProtection="1">
      <alignment horizontal="center" vertical="center"/>
      <protection locked="0"/>
    </xf>
    <xf numFmtId="0" fontId="4" fillId="3" borderId="4" xfId="2" applyFont="1" applyFill="1" applyBorder="1" applyAlignment="1" applyProtection="1">
      <alignment horizontal="center" vertical="center" wrapText="1"/>
      <protection locked="0"/>
    </xf>
    <xf numFmtId="0" fontId="4" fillId="6" borderId="2" xfId="2" applyFont="1" applyFill="1" applyBorder="1" applyAlignment="1" applyProtection="1">
      <alignment horizontal="center" vertical="center"/>
      <protection locked="0"/>
    </xf>
    <xf numFmtId="0" fontId="4" fillId="6" borderId="3" xfId="2" applyFont="1" applyFill="1" applyBorder="1" applyAlignment="1" applyProtection="1">
      <alignment horizontal="center" vertical="center"/>
      <protection locked="0"/>
    </xf>
  </cellXfs>
  <cellStyles count="4">
    <cellStyle name="Currency" xfId="1" builtinId="4"/>
    <cellStyle name="Hyperlink" xfId="3" builtinId="8" customBuiltin="1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colors>
    <mruColors>
      <color rgb="FFE5F6FF"/>
      <color rgb="FFC5ECFF"/>
      <color rgb="FFECF4FA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0%20-%202021%20BIDS/2020%20-%202021%20Massachusetts%20Buying%20Group/Attachment%201%20-%20East%20Zone%20WORKING%20COPY%20X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22">
          <cell r="H22" t="str">
            <v>WORLD CENTRIC BOL-CS-UBB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dropbox.com/s/f27qcv4a7mgiiln/World%20Centric%20RDL-CS-24.jpg?dl=0" TargetMode="External"/><Relationship Id="rId117" Type="http://schemas.openxmlformats.org/officeDocument/2006/relationships/hyperlink" Target="https://www.dropbox.com/s/wc4ier5pmxsocxj/Table%20Covers%2C%203%20ply%2C%2054%20x%20108%27%2C%20white.jpg?dl=0" TargetMode="External"/><Relationship Id="rId21" Type="http://schemas.openxmlformats.org/officeDocument/2006/relationships/hyperlink" Target="https://www.dropbox.com/s/1ouz4rhw36lulz7/Dart%20C32DDLR.jpg?dl=0" TargetMode="External"/><Relationship Id="rId42" Type="http://schemas.openxmlformats.org/officeDocument/2006/relationships/hyperlink" Target="https://www.dropbox.com/s/nkk05my904cl4xg/Fabrikal%20DLGC%201220.jpg?dl=0" TargetMode="External"/><Relationship Id="rId47" Type="http://schemas.openxmlformats.org/officeDocument/2006/relationships/hyperlink" Target="https://www.dropbox.com/s/e3nx2m9ehw7gwvb/Fabrikal%20GC20.jpg?dl=0" TargetMode="External"/><Relationship Id="rId63" Type="http://schemas.openxmlformats.org/officeDocument/2006/relationships/hyperlink" Target="https://www.dropbox.com/s/zbk2df2nszt9wke/Film%2C%20plastic%2C%2012x12%20perforated%2C%20clear.jpg?dl=0" TargetMode="External"/><Relationship Id="rId68" Type="http://schemas.openxmlformats.org/officeDocument/2006/relationships/hyperlink" Target="https://www.dropbox.com/s/s56ja6njgaljfom/Foil%2C%2018x500%27%2C%20heavy%20duty.jpg?dl=0" TargetMode="External"/><Relationship Id="rId84" Type="http://schemas.openxmlformats.org/officeDocument/2006/relationships/hyperlink" Target="https://www.dropbox.com/s/p1m63cs9hqyyev5/Napkin%2C%20dispenser%2C%20interfold%2C%20white.jpg?dl=0" TargetMode="External"/><Relationship Id="rId89" Type="http://schemas.openxmlformats.org/officeDocument/2006/relationships/hyperlink" Target="https://www.dropbox.com/s/ocfboun33gb5ar4/Pan%2C%20foil%2C%207%27%27.JPG?dl=0" TargetMode="External"/><Relationship Id="rId112" Type="http://schemas.openxmlformats.org/officeDocument/2006/relationships/hyperlink" Target="https://www.dropbox.com/s/uvudqsos2hrasob/Sponge%2C%20stainless%20steel%2C%20large.jpg?dl=0" TargetMode="External"/><Relationship Id="rId133" Type="http://schemas.openxmlformats.org/officeDocument/2006/relationships/hyperlink" Target="https://www.dropbox.com/s/jewu3e1rc0y8p6i/Tray%2C%20food%2C%20paper%2C%20red%20plaid%202%23%20%28%23200%29.jpg?dl=0" TargetMode="External"/><Relationship Id="rId138" Type="http://schemas.openxmlformats.org/officeDocument/2006/relationships/hyperlink" Target="https://www.dropbox.com/s/xtnx6y66c3sadqz/Wipes%2C%20food%20thermometer.jpg?dl=0" TargetMode="External"/><Relationship Id="rId16" Type="http://schemas.openxmlformats.org/officeDocument/2006/relationships/hyperlink" Target="https://www.dropbox.com/s/y04i6h14czdjp8y/World%20Centric%20BOL-SC-UBB.jpg?dl=0" TargetMode="External"/><Relationship Id="rId107" Type="http://schemas.openxmlformats.org/officeDocument/2006/relationships/hyperlink" Target="https://www.dropbox.com/s/bs5173bftewp1vn/Souffl%C3%A9%20cup%2C%204%20oz.%2C%20plastic%2C%20compostable.jpg?dl=0" TargetMode="External"/><Relationship Id="rId11" Type="http://schemas.openxmlformats.org/officeDocument/2006/relationships/hyperlink" Target="https://www.dropbox.com/s/j2bghzc6qvul3dp/World%20Centric%20BB-SC-U12.jpg?dl=0" TargetMode="External"/><Relationship Id="rId32" Type="http://schemas.openxmlformats.org/officeDocument/2006/relationships/hyperlink" Target="file:///C:\Users\bvaux\AppData\Local\In%20Process\Fabrikal%20LGS6" TargetMode="External"/><Relationship Id="rId37" Type="http://schemas.openxmlformats.org/officeDocument/2006/relationships/hyperlink" Target="https://www.dropbox.com/s/k7s8brfdl2fz49o/Dart%20TP9R.jpg?dl=0" TargetMode="External"/><Relationship Id="rId53" Type="http://schemas.openxmlformats.org/officeDocument/2006/relationships/hyperlink" Target="https://www.dropbox.com/s/qtnur2fz5i4bylc/Dart%208SJ20.jpg?dl=0" TargetMode="External"/><Relationship Id="rId58" Type="http://schemas.openxmlformats.org/officeDocument/2006/relationships/hyperlink" Target="https://www.dropbox.com/s/lrqihzmgj7zy54j/Deli%20wrap%2C%20red%20check%2C%2012%20x%2012.jpg?dl=0" TargetMode="External"/><Relationship Id="rId74" Type="http://schemas.openxmlformats.org/officeDocument/2006/relationships/hyperlink" Target="https://www.dropbox.com/s/h1q15lmz1swp5oo/Gloves%2C%20vinyl%2C%20PF%2C.jpg?dl=0" TargetMode="External"/><Relationship Id="rId79" Type="http://schemas.openxmlformats.org/officeDocument/2006/relationships/hyperlink" Target="https://www.dropbox.com/s/1nmlorzk07a2fjm/Hair%20Net%2C%20Light%20Brown.jpg?dl=0" TargetMode="External"/><Relationship Id="rId102" Type="http://schemas.openxmlformats.org/officeDocument/2006/relationships/hyperlink" Target="https://www.dropbox.com/s/tu8t155okngo3wa/Sandwich%20wedge%2C%20plastic%2C%20clear.jpg?dl=0" TargetMode="External"/><Relationship Id="rId123" Type="http://schemas.openxmlformats.org/officeDocument/2006/relationships/hyperlink" Target="https://www.dropbox.com/s/v0jej3b3hfzgb5i/Tray%2C%205%20compartment%2C%20compostable%20pulp%2C%20white%2C%2010.5%20x%208.5.jpg?dl=0" TargetMode="External"/><Relationship Id="rId128" Type="http://schemas.openxmlformats.org/officeDocument/2006/relationships/hyperlink" Target="https://www.dropbox.com/s/ihqc0rjipzjwc9y/Tray%2C%20aluminum%2C%20school%20feeding%2C%202%20compartment%20hamburger.jpg?dl=0" TargetMode="External"/><Relationship Id="rId5" Type="http://schemas.openxmlformats.org/officeDocument/2006/relationships/hyperlink" Target="https://www.dropbox.com/s/wstod13czi7vsmf/Hot%20dog%20bag.JPG?dl=0" TargetMode="External"/><Relationship Id="rId90" Type="http://schemas.openxmlformats.org/officeDocument/2006/relationships/hyperlink" Target="https://www.dropbox.com/s/6vu03ml20rfop8t/Pan%2C%20steam%20table%2C%20disposable%2C%20full%20size%2C%203.375%20inches%20deep.jpg?dl=0" TargetMode="External"/><Relationship Id="rId95" Type="http://schemas.openxmlformats.org/officeDocument/2006/relationships/hyperlink" Target="https://www.dropbox.com/s/46yyjlkbicbnn11/Plasticware%2C%20Smartstock%20knife%20refill%2C%20white.jpg?dl=0" TargetMode="External"/><Relationship Id="rId22" Type="http://schemas.openxmlformats.org/officeDocument/2006/relationships/hyperlink" Target="https://www.dropbox.com/s/05fb5bg4nrylq45/Pactiv%20YCI8-2123.jpg?dl=0" TargetMode="External"/><Relationship Id="rId27" Type="http://schemas.openxmlformats.org/officeDocument/2006/relationships/hyperlink" Target="https://www.dropbox.com/s/jo9mxnzv68c438g/Solo%20KHB12A%2C%20Symphony.jpg?dl=0" TargetMode="External"/><Relationship Id="rId43" Type="http://schemas.openxmlformats.org/officeDocument/2006/relationships/hyperlink" Target="https://www.dropbox.com/s/89bm7u7yh9zhplo/Fabrikal%20DLGC%201220NH.jpg?dl=0" TargetMode="External"/><Relationship Id="rId48" Type="http://schemas.openxmlformats.org/officeDocument/2006/relationships/hyperlink" Target="https://www.dropbox.com/s/z0ak4vnqrx86ii6/Fabrikal%20GC7.jpg?dl=0" TargetMode="External"/><Relationship Id="rId64" Type="http://schemas.openxmlformats.org/officeDocument/2006/relationships/hyperlink" Target="https://www.dropbox.com/s/h6m676hv6kk4xdd/Film%2C%20plastic%2C%2012x2000%27.jpg?dl=0" TargetMode="External"/><Relationship Id="rId69" Type="http://schemas.openxmlformats.org/officeDocument/2006/relationships/hyperlink" Target="https://www.dropbox.com/s/mcswzp7r5y7uqtf/Foil%2C%20sheet%2C%2010.75x12.5.jpg?dl=0" TargetMode="External"/><Relationship Id="rId113" Type="http://schemas.openxmlformats.org/officeDocument/2006/relationships/hyperlink" Target="https://www.dropbox.com/s/33dpbuj20hho1i0/Spoon%2C%20soup%2C%20compostable%2C%20white%206.jpg?dl=0" TargetMode="External"/><Relationship Id="rId118" Type="http://schemas.openxmlformats.org/officeDocument/2006/relationships/hyperlink" Target="https://www.dropbox.com/s/1sluifpnml21n96/Test%20strips%2C%20chlorine.jpg?dl=0" TargetMode="External"/><Relationship Id="rId134" Type="http://schemas.openxmlformats.org/officeDocument/2006/relationships/hyperlink" Target="https://www.dropbox.com/s/l8jf6knbc54hnxe/Tray%2C%20food%2C%20paper%2C%20red%20plaid%203%23%20%28%23300%29.jpg?dl=0" TargetMode="External"/><Relationship Id="rId139" Type="http://schemas.openxmlformats.org/officeDocument/2006/relationships/hyperlink" Target="https://www.dropbox.com/s/1hjbxqzvpn2mw6u/Wipes%2C%20sanitary.jpg?dl=0" TargetMode="External"/><Relationship Id="rId8" Type="http://schemas.openxmlformats.org/officeDocument/2006/relationships/hyperlink" Target="https://www.dropbox.com/s/4xpzg0h4jm17p6m/8x4x18.jpg?dl=0" TargetMode="External"/><Relationship Id="rId51" Type="http://schemas.openxmlformats.org/officeDocument/2006/relationships/hyperlink" Target="https://www.dropbox.com/s/7ryl4cbts24wb9y/Cup%2C%20hot%2C%20paper%2C%20white%2C%2010%20oz..jpg?dl=0" TargetMode="External"/><Relationship Id="rId72" Type="http://schemas.openxmlformats.org/officeDocument/2006/relationships/hyperlink" Target="https://www.dropbox.com/s/h1q15lmz1swp5oo/Gloves%2C%20vinyl%2C%20PF%2C.jpg?dl=0" TargetMode="External"/><Relationship Id="rId80" Type="http://schemas.openxmlformats.org/officeDocument/2006/relationships/hyperlink" Target="https://www.dropbox.com/s/d44qpddyxqwmo0v/Fabrikal%20CI4.jpg?dl=0" TargetMode="External"/><Relationship Id="rId85" Type="http://schemas.openxmlformats.org/officeDocument/2006/relationships/hyperlink" Target="https://www.dropbox.com/s/3rb595fwswkwflq/Napkin%2C%20Lo%20Fold%2C%20dispenser%2C%20white.jpg?dl=0" TargetMode="External"/><Relationship Id="rId93" Type="http://schemas.openxmlformats.org/officeDocument/2006/relationships/hyperlink" Target="https://www.dropbox.com/s/v39b1wh36arum22/Plasticware%2C%20knife%2C%20medium%20weight%2C%20white%2C%20unwrapped.jpg?dl=0" TargetMode="External"/><Relationship Id="rId98" Type="http://schemas.openxmlformats.org/officeDocument/2006/relationships/hyperlink" Target="https://www.dropbox.com/s/857c5yjj1s9ykh8/teaspoon%2C%20medium%20weight%2C%20white%2C%20unwrapped.jpg?dl=0" TargetMode="External"/><Relationship Id="rId121" Type="http://schemas.openxmlformats.org/officeDocument/2006/relationships/hyperlink" Target="https://www.dropbox.com/s/bo1jqatlitcdyqh/Tray%2C%202S%2C%20%208.25%20x%205.75%20x%20.5%2C%20foam%2C%20white%2C%20shallow.jpg?dl=0" TargetMode="External"/><Relationship Id="rId142" Type="http://schemas.openxmlformats.org/officeDocument/2006/relationships/hyperlink" Target="https://www.dropbox.com/s/y04i6h14czdjp8y/World%20Centric%20BOL-SC-UBB.jpg?dl=0" TargetMode="External"/><Relationship Id="rId3" Type="http://schemas.openxmlformats.org/officeDocument/2006/relationships/hyperlink" Target="https://www.dropbox.com/s/tz1prmvsx2m1wc2/Brown%20bag.jpg?dl=0" TargetMode="External"/><Relationship Id="rId12" Type="http://schemas.openxmlformats.org/officeDocument/2006/relationships/hyperlink" Target="https://www.dropbox.com/s/spiiqehxdrjfo87/bleach.jpg?dl=0" TargetMode="External"/><Relationship Id="rId17" Type="http://schemas.openxmlformats.org/officeDocument/2006/relationships/hyperlink" Target="https://www.dropbox.com/s/yj260no79c54g2g/SQP%20CH2.jpg?dl=0" TargetMode="External"/><Relationship Id="rId25" Type="http://schemas.openxmlformats.org/officeDocument/2006/relationships/hyperlink" Target="https://www.dropbox.com/s/p280y6gqzuwg8uu/World%20Centric%20RD-CS-32.jpg?dl=0" TargetMode="External"/><Relationship Id="rId33" Type="http://schemas.openxmlformats.org/officeDocument/2006/relationships/hyperlink" Target="https://www.dropbox.com/s/j41zqv8p01mkolr/Cover%2C%20bun%20pan%2C%2021x6x35.jpg?dl=0" TargetMode="External"/><Relationship Id="rId38" Type="http://schemas.openxmlformats.org/officeDocument/2006/relationships/hyperlink" Target="https://www.dropbox.com/s/w3rj1dsupxfj16w/Dart%20662TP.jpg?dl=0" TargetMode="External"/><Relationship Id="rId46" Type="http://schemas.openxmlformats.org/officeDocument/2006/relationships/hyperlink" Target="https://www.dropbox.com/s/egjbxre5m17bgu2/Fabrikal%20LGC1624.jpg?dl=0" TargetMode="External"/><Relationship Id="rId59" Type="http://schemas.openxmlformats.org/officeDocument/2006/relationships/hyperlink" Target="https://www.dropbox.com/s/ikymr1zbn7at5qh/PGC%2008886.jpg?dl=0" TargetMode="External"/><Relationship Id="rId67" Type="http://schemas.openxmlformats.org/officeDocument/2006/relationships/hyperlink" Target="https://www.dropbox.com/s/wg62ztqp4fmzj30/Foil%2C%2012x1000%27%2C%20standard%20weight.jpg?dl=0" TargetMode="External"/><Relationship Id="rId103" Type="http://schemas.openxmlformats.org/officeDocument/2006/relationships/hyperlink" Target="https://www.dropbox.com/s/e1jgasdnd75njih/Scrub%20pad%2C%20hotel%20size.jpg?dl=0" TargetMode="External"/><Relationship Id="rId108" Type="http://schemas.openxmlformats.org/officeDocument/2006/relationships/hyperlink" Target="https://www.dropbox.com/s/zl3rqzyo729n43j/Lid%2C%20souffl%C3%A9%20cup%204%20oz.%2C%20compostable%20GPC400.jpg?dl=0" TargetMode="External"/><Relationship Id="rId116" Type="http://schemas.openxmlformats.org/officeDocument/2006/relationships/hyperlink" Target="https://www.dropbox.com/s/szuug428hyisdkv/Straw%2C%20paper%2C%20wrapped%207.75%E2%80%9D%20jumbo%20black.jpg?dl=0" TargetMode="External"/><Relationship Id="rId124" Type="http://schemas.openxmlformats.org/officeDocument/2006/relationships/hyperlink" Target="https://www.dropbox.com/s/zjo5rgy9a22lzrv/Tray%2C%205%20compartment%2C%20foam%2C%20white.jpg?dl=0" TargetMode="External"/><Relationship Id="rId129" Type="http://schemas.openxmlformats.org/officeDocument/2006/relationships/hyperlink" Target="https://www.dropbox.com/s/24sqhq46l7jmafl/Tray%2C%20aluminum%2C%20school%20feeding%2C%202%20compartment%20hot%20dog.JPG?dl=0" TargetMode="External"/><Relationship Id="rId137" Type="http://schemas.openxmlformats.org/officeDocument/2006/relationships/hyperlink" Target="https://www.dropbox.com/s/j8uta3ie6bmz0xe/Wipers%2C%20Wet%20Nap.jpg?dl=0" TargetMode="External"/><Relationship Id="rId20" Type="http://schemas.openxmlformats.org/officeDocument/2006/relationships/hyperlink" Target="https://www.dropbox.com/s/a9fjjqvn7m04hgc/Dart%20ClearPac%20C32DLR.jpg?dl=0" TargetMode="External"/><Relationship Id="rId41" Type="http://schemas.openxmlformats.org/officeDocument/2006/relationships/hyperlink" Target="https://www.dropbox.com/s/sx3xim2810tk02s/Fabrikal%20GC12S.jpg?dl=0" TargetMode="External"/><Relationship Id="rId54" Type="http://schemas.openxmlformats.org/officeDocument/2006/relationships/hyperlink" Target="https://www.dropbox.com/s/4cxrdg5mutw47ho/Dart%2012SJ20.jpg?dl=0" TargetMode="External"/><Relationship Id="rId62" Type="http://schemas.openxmlformats.org/officeDocument/2006/relationships/hyperlink" Target="https://www.dropbox.com/s/zbk2df2nszt9wke/Film%2C%20plastic%2C%2012x12%20perforated%2C%20clear.jpg?dl=0" TargetMode="External"/><Relationship Id="rId70" Type="http://schemas.openxmlformats.org/officeDocument/2006/relationships/hyperlink" Target="https://www.dropbox.com/s/ym2clm4ydn4cilq/Foil%2C%20sheet%2C%209x10.75.jpg?dl=0" TargetMode="External"/><Relationship Id="rId75" Type="http://schemas.openxmlformats.org/officeDocument/2006/relationships/hyperlink" Target="https://www.dropbox.com/s/h1q15lmz1swp5oo/Gloves%2C%20vinyl%2C%20PF%2C.jpg?dl=0" TargetMode="External"/><Relationship Id="rId83" Type="http://schemas.openxmlformats.org/officeDocument/2006/relationships/hyperlink" Target="https://www.dropbox.com/s/jtadf2x44zep33c/Napkin%2C%20cartridge%2C%20white%2C%206.5%20x%208.5.jpg?dl=0" TargetMode="External"/><Relationship Id="rId88" Type="http://schemas.openxmlformats.org/officeDocument/2006/relationships/hyperlink" Target="https://www.dropbox.com/s/jv6ajdyzc7wc4sq/Pan%20liner%2C%20quillon%2C%2016x24.jpg?dl=0" TargetMode="External"/><Relationship Id="rId91" Type="http://schemas.openxmlformats.org/officeDocument/2006/relationships/hyperlink" Target="https://www.dropbox.com/s/c55gs2f3z0dh1nl/Plasticware%2C%20fork%2C%20medium%20weight%2C%20white%2C%20unwrapped.jpg?dl=0" TargetMode="External"/><Relationship Id="rId96" Type="http://schemas.openxmlformats.org/officeDocument/2006/relationships/hyperlink" Target="https://www.dropbox.com/s/3uvfkbcu91bmmay/Plasticware%2C%20Smartstock%20spoon%20refill%2C%20white.jpg?dl=0" TargetMode="External"/><Relationship Id="rId111" Type="http://schemas.openxmlformats.org/officeDocument/2006/relationships/hyperlink" Target="https://www.dropbox.com/s/enii14q484x2dj0/Lid%2C%204%20and%205.5%20oz.%20souffl%C3%A9%20400PC%20and%20550%20PC%2C%20translucent.jpg?dl=0" TargetMode="External"/><Relationship Id="rId132" Type="http://schemas.openxmlformats.org/officeDocument/2006/relationships/hyperlink" Target="https://www.dropbox.com/s/sh2tadnk1shz5r0/Tray%2C%20food%2C%20paper%2C%20red%20plaid%201%23%20%28%23100%29.jpg?dl=0" TargetMode="External"/><Relationship Id="rId140" Type="http://schemas.openxmlformats.org/officeDocument/2006/relationships/hyperlink" Target="https://www.dropbox.com/s/9rxnmhg4wgz6vvd/Wipes%2C%20Wet%20Task%20w%20bucket.jpg?dl=0" TargetMode="External"/><Relationship Id="rId1" Type="http://schemas.openxmlformats.org/officeDocument/2006/relationships/hyperlink" Target="https://www.dropbox.com/s/wh4ncrdbueu3sy2/Cheeseburger%20Bag.jpg?dl=0" TargetMode="External"/><Relationship Id="rId6" Type="http://schemas.openxmlformats.org/officeDocument/2006/relationships/hyperlink" Target="https://www.dropbox.com/s/4reb1sd8v8z2yuq/Plain%20bag.jpg?dl=0" TargetMode="External"/><Relationship Id="rId15" Type="http://schemas.openxmlformats.org/officeDocument/2006/relationships/hyperlink" Target="https://www.dropbox.com/s/kmt5vah94wlouy7/World%20Centric%20BO-SC-UBBS.jpg?dl=0" TargetMode="External"/><Relationship Id="rId23" Type="http://schemas.openxmlformats.org/officeDocument/2006/relationships/hyperlink" Target="https://www.dropbox.com/s/mwpodngutuypv57/Durable%20PXT-600.jpeg?dl=0" TargetMode="External"/><Relationship Id="rId28" Type="http://schemas.openxmlformats.org/officeDocument/2006/relationships/hyperlink" Target="https://www.dropbox.com/s/dmportpuwvns0lj/Solo%20KHB8A%2C%20Symphony.jpg?dl=0" TargetMode="External"/><Relationship Id="rId36" Type="http://schemas.openxmlformats.org/officeDocument/2006/relationships/hyperlink" Target="https://www.dropbox.com/s/3tu20xkxg2jt9tp/Dart%2016SL.jpg?dl=0" TargetMode="External"/><Relationship Id="rId49" Type="http://schemas.openxmlformats.org/officeDocument/2006/relationships/hyperlink" Target="https://www.dropbox.com/s/tlw9hjfhl8azfoh/World%20Centric%20CU-PA-10-K.jpg?dl=0" TargetMode="External"/><Relationship Id="rId57" Type="http://schemas.openxmlformats.org/officeDocument/2006/relationships/hyperlink" Target="https://www.dropbox.com/s/m5hyi1fx542g25i/Cutlery%20kit%2C%20spork%2C%20straw%2C%20napkin.jpg?dl=0" TargetMode="External"/><Relationship Id="rId106" Type="http://schemas.openxmlformats.org/officeDocument/2006/relationships/hyperlink" Target="https://www.dropbox.com/s/mdcu50wxaampf5t/Lid%2C%202%20oz.%20souffl%C3%A9%20200PC%2C%20translucent.jpg?dl=0" TargetMode="External"/><Relationship Id="rId114" Type="http://schemas.openxmlformats.org/officeDocument/2006/relationships/hyperlink" Target="https://www.dropbox.com/s/7dv5ec7cdbndqlk/Spoon%2C%20teaspoon%2C%20compostable%2C%20white%206.jpeg?dl=0" TargetMode="External"/><Relationship Id="rId119" Type="http://schemas.openxmlformats.org/officeDocument/2006/relationships/hyperlink" Target="https://www.dropbox.com/s/uafk0t1la5h876o/Test%20strips%2C%20quat.jpg?dl=0" TargetMode="External"/><Relationship Id="rId127" Type="http://schemas.openxmlformats.org/officeDocument/2006/relationships/hyperlink" Target="https://www.dropbox.com/s/h8rd0p5fz5ryfty/Tray%2C%20aluminum%2C%20oblong%2C%203%20compartment%20w%20board%20lid.jpeg?dl=0" TargetMode="External"/><Relationship Id="rId10" Type="http://schemas.openxmlformats.org/officeDocument/2006/relationships/hyperlink" Target="https://www.dropbox.com/s/gxmz7wondqtng94/32jl.JPG?dl=0" TargetMode="External"/><Relationship Id="rId31" Type="http://schemas.openxmlformats.org/officeDocument/2006/relationships/hyperlink" Target="https://www.dropbox.com/s/8kvfsuhocja15c0/Fabrikal%20GS6-4.jpg?dl=0" TargetMode="External"/><Relationship Id="rId44" Type="http://schemas.openxmlformats.org/officeDocument/2006/relationships/hyperlink" Target="https://www.dropbox.com/s/s4oizpohewuv748/Fabrikal%20LGC1220.jpg?dl=0" TargetMode="External"/><Relationship Id="rId52" Type="http://schemas.openxmlformats.org/officeDocument/2006/relationships/hyperlink" Target="https://www.dropbox.com/s/174puhceg7j6eyx/Lid%2C%20paper%20hot%20cup%2C%2010%20oz.%2C%20fold%20back.jpg?dl=0" TargetMode="External"/><Relationship Id="rId60" Type="http://schemas.openxmlformats.org/officeDocument/2006/relationships/hyperlink" Target="https://www.dropbox.com/s/py1axddf53hritv/Detergent%2C%20laundry%20powder.jpg?dl=0" TargetMode="External"/><Relationship Id="rId65" Type="http://schemas.openxmlformats.org/officeDocument/2006/relationships/hyperlink" Target="https://www.dropbox.com/s/2b6xg10bg1t60vb/Film%2C%20plastic%2C%2018x2000%27.jpg?dl=0" TargetMode="External"/><Relationship Id="rId73" Type="http://schemas.openxmlformats.org/officeDocument/2006/relationships/hyperlink" Target="https://www.dropbox.com/s/h1q15lmz1swp5oo/Gloves%2C%20vinyl%2C%20PF%2C.jpg?dl=0" TargetMode="External"/><Relationship Id="rId78" Type="http://schemas.openxmlformats.org/officeDocument/2006/relationships/hyperlink" Target="https://www.dropbox.com/s/net2b5x4yqwmszm/Gloves%2C%20vinyl%2C%20with%20powder%2C%20large.jpg?dl=0" TargetMode="External"/><Relationship Id="rId81" Type="http://schemas.openxmlformats.org/officeDocument/2006/relationships/hyperlink" Target="https://www.dropbox.com/s/7ip6bipwhbzg8r9/World%20Centric%20KN-PS-6.jpg?dl=0" TargetMode="External"/><Relationship Id="rId86" Type="http://schemas.openxmlformats.org/officeDocument/2006/relationships/hyperlink" Target="https://www.dropbox.com/s/lxxkbo55pyi602x/Pan%20liner%2C%20poly-nylon%2C%2034%20x%2012%2C%20full%20pan%20%282.5%20%26%204%20inch%20deep%29.jpg?dl=0" TargetMode="External"/><Relationship Id="rId94" Type="http://schemas.openxmlformats.org/officeDocument/2006/relationships/hyperlink" Target="https://www.dropbox.com/s/e8it33ye23g6o7e/Plasticware%2C%20Smartstock%20fork%20refill%2C%20white.jpg?dl=0" TargetMode="External"/><Relationship Id="rId99" Type="http://schemas.openxmlformats.org/officeDocument/2006/relationships/hyperlink" Target="https://www.dropbox.com/s/2dzp8xr0tojsp77/Plasticware%2C%20teaspoon%2C%20medium%20weight%2C%20wrapped.jpg?dl=0" TargetMode="External"/><Relationship Id="rId101" Type="http://schemas.openxmlformats.org/officeDocument/2006/relationships/hyperlink" Target="https://www.dropbox.com/s/hnvjh6m3mavxeww/Plate%2C%209%20inch%20foam%2C%20white.jpg?dl=0" TargetMode="External"/><Relationship Id="rId122" Type="http://schemas.openxmlformats.org/officeDocument/2006/relationships/hyperlink" Target="https://www.dropbox.com/s/r3x5hwfp5isvmid/Tray%2C%205%20compartment%20%2C%20foam%2C%20black.jpg?dl=0" TargetMode="External"/><Relationship Id="rId130" Type="http://schemas.openxmlformats.org/officeDocument/2006/relationships/hyperlink" Target="https://www.dropbox.com/s/3fhp1ao3gwgm31i/Tray%2C%20aluminum%2C%20school%20feeding%2C%20single%20compartment.JPG?dl=0" TargetMode="External"/><Relationship Id="rId135" Type="http://schemas.openxmlformats.org/officeDocument/2006/relationships/hyperlink" Target="https://www.dropbox.com/s/o6fbkcukaswnxgk/Tray%2C%20food%2C%20paper%2C%20red%20plaid%204%20oz.%20%28%2325%29.jpg?dl=0" TargetMode="External"/><Relationship Id="rId143" Type="http://schemas.openxmlformats.org/officeDocument/2006/relationships/printerSettings" Target="../printerSettings/printerSettings1.bin"/><Relationship Id="rId4" Type="http://schemas.openxmlformats.org/officeDocument/2006/relationships/hyperlink" Target="https://www.dropbox.com/s/sjxdsg419k4o4dn/Hamburger%20bag.jpg?dl=0" TargetMode="External"/><Relationship Id="rId9" Type="http://schemas.openxmlformats.org/officeDocument/2006/relationships/hyperlink" Target="https://www.dropbox.com/s/dcqjtzwlkji4rws/12b32.JPG?dl=0" TargetMode="External"/><Relationship Id="rId13" Type="http://schemas.openxmlformats.org/officeDocument/2006/relationships/hyperlink" Target="https://www.dropbox.com/s/ai9ip59f9htcaxo/World%20centric%20BBL-SC-U12.jpg?dl=0" TargetMode="External"/><Relationship Id="rId18" Type="http://schemas.openxmlformats.org/officeDocument/2006/relationships/hyperlink" Target="https://www.dropbox.com/s/iciyh2y9sasve75/Timbar%20UF7CPBR.jpg?dl=0" TargetMode="External"/><Relationship Id="rId39" Type="http://schemas.openxmlformats.org/officeDocument/2006/relationships/hyperlink" Target="https://www.dropbox.com/s/orphrm5xosu4whz/Solo%20TP12.jpg?dl=0" TargetMode="External"/><Relationship Id="rId109" Type="http://schemas.openxmlformats.org/officeDocument/2006/relationships/hyperlink" Target="https://www.dropbox.com/s/m4s8umwq0qvng94/Souffl%C3%A9%20cup%2C%204%20oz.%2C%20plastic%2C%20translucent.jpg?dl=0" TargetMode="External"/><Relationship Id="rId34" Type="http://schemas.openxmlformats.org/officeDocument/2006/relationships/hyperlink" Target="https://www.dropbox.com/s/2f3ahxeol79xbqv/Cover%2C%20bun%20rack%2C%2052x80.jpg?dl=0" TargetMode="External"/><Relationship Id="rId50" Type="http://schemas.openxmlformats.org/officeDocument/2006/relationships/hyperlink" Target="https://www.dropbox.com/s/dsfakzc6zg9lzpj/World%20Centric%20CUL-CS-12.jpg?dl=0" TargetMode="External"/><Relationship Id="rId55" Type="http://schemas.openxmlformats.org/officeDocument/2006/relationships/hyperlink" Target="https://www.dropbox.com/s/bxv2195cr74o96l/Dart%2020JL.jpg?dl=0" TargetMode="External"/><Relationship Id="rId76" Type="http://schemas.openxmlformats.org/officeDocument/2006/relationships/hyperlink" Target="https://www.dropbox.com/s/net2b5x4yqwmszm/Gloves%2C%20vinyl%2C%20with%20powder%2C%20large.jpg?dl=0" TargetMode="External"/><Relationship Id="rId97" Type="http://schemas.openxmlformats.org/officeDocument/2006/relationships/hyperlink" Target="https://www.dropbox.com/s/vsetraqbqolz3dk/soup%20spoon%2C%20medium%20weight%2C%20white%2C%20unwrapped.jpg?dl=0" TargetMode="External"/><Relationship Id="rId104" Type="http://schemas.openxmlformats.org/officeDocument/2006/relationships/hyperlink" Target="https://www.dropbox.com/s/iuq695o3ysznp4p/Scrub%20pad%2C%20scouring%2C%203.5.jpg?dl=0" TargetMode="External"/><Relationship Id="rId120" Type="http://schemas.openxmlformats.org/officeDocument/2006/relationships/hyperlink" Target="https://www.dropbox.com/s/z33lypj7phzauwq/Towel%2C%20wet%20wipes%2C%20pink%2C%20disposable%2C%2013.5x24.jpg?dl=0" TargetMode="External"/><Relationship Id="rId125" Type="http://schemas.openxmlformats.org/officeDocument/2006/relationships/hyperlink" Target="https://www.dropbox.com/s/wty89i1vukmsciw/Tray%2C%205%20compartment%2C%20round%2C%20compostable.jpg?dl=0" TargetMode="External"/><Relationship Id="rId141" Type="http://schemas.openxmlformats.org/officeDocument/2006/relationships/hyperlink" Target="https://www.dropbox.com/s/hnvjh6m3mavxeww/Plate%2C%209%20inch%20foam%2C%20white.jpg?dl=0" TargetMode="External"/><Relationship Id="rId7" Type="http://schemas.openxmlformats.org/officeDocument/2006/relationships/hyperlink" Target="https://www.dropbox.com/s/xgslnuh53hmol8j/Saddle%20bag.jpg?dl=0" TargetMode="External"/><Relationship Id="rId71" Type="http://schemas.openxmlformats.org/officeDocument/2006/relationships/hyperlink" Target="https://www.dropbox.com/s/jx23aio6j659i9h/World%20Centric%20FO-PS-6.jpg?dl=0" TargetMode="External"/><Relationship Id="rId92" Type="http://schemas.openxmlformats.org/officeDocument/2006/relationships/hyperlink" Target="https://www.dropbox.com/s/eaarxdldknqo4ys/Plasticware%2C%20fork%2C%20medium%20weight%2C%20wrapped.jpg?dl=0" TargetMode="External"/><Relationship Id="rId2" Type="http://schemas.openxmlformats.org/officeDocument/2006/relationships/hyperlink" Target="https://www.dropbox.com/s/b49jv1gf1j51zpb/Ziplock.jpg?dl=0" TargetMode="External"/><Relationship Id="rId29" Type="http://schemas.openxmlformats.org/officeDocument/2006/relationships/hyperlink" Target="https://www.dropbox.com/s/w5ji0m9xs8e32s8/Fabrikal%20GS6-1.jpg?dl=0" TargetMode="External"/><Relationship Id="rId24" Type="http://schemas.openxmlformats.org/officeDocument/2006/relationships/hyperlink" Target="https://www.dropbox.com/s/w9gj6cez5ssinsx/Pactiv%20YCI8-2120.jpg?dl=0" TargetMode="External"/><Relationship Id="rId40" Type="http://schemas.openxmlformats.org/officeDocument/2006/relationships/hyperlink" Target="https://www.dropbox.com/s/siauqpwxxir0mzx/Dart%20662TS.jpg?dl=0" TargetMode="External"/><Relationship Id="rId45" Type="http://schemas.openxmlformats.org/officeDocument/2006/relationships/hyperlink" Target="https://www.dropbox.com/s/kt1cpxy51gfb48f/Fabrikal%20GC16S.jpg?dl=0" TargetMode="External"/><Relationship Id="rId66" Type="http://schemas.openxmlformats.org/officeDocument/2006/relationships/hyperlink" Target="https://www.dropbox.com/s/77ofct2qgsn8r3q/Film%2C%20plastic%2C%2024x1000%27.jpg?dl=0" TargetMode="External"/><Relationship Id="rId87" Type="http://schemas.openxmlformats.org/officeDocument/2006/relationships/hyperlink" Target="https://www.dropbox.com/s/lxxkbo55pyi602x/Pan%20liner%2C%20poly-nylon%2C%2034%20x%2012%2C%20full%20pan%20%282.5%20%26%204%20inch%20deep%29.jpg?dl=0" TargetMode="External"/><Relationship Id="rId110" Type="http://schemas.openxmlformats.org/officeDocument/2006/relationships/hyperlink" Target="https://www.dropbox.com/s/n5ddlwy0as41srg/Souffl%C3%A9%20cup%2C%205.5%20oz.%2C%20plastic%2C%20translucent.jpg?dl=0" TargetMode="External"/><Relationship Id="rId115" Type="http://schemas.openxmlformats.org/officeDocument/2006/relationships/hyperlink" Target="https://www.dropbox.com/s/858wxe3x02355x9/Straw%2C%20milk%2C%20wrapped%2C%205.75.jpg?dl=0" TargetMode="External"/><Relationship Id="rId131" Type="http://schemas.openxmlformats.org/officeDocument/2006/relationships/hyperlink" Target="https://www.dropbox.com/s/3sbnkqlinkvgsqv/Tray%2C%20food%2C%20compostable%2C%20plaid.jpg?dl=0" TargetMode="External"/><Relationship Id="rId136" Type="http://schemas.openxmlformats.org/officeDocument/2006/relationships/hyperlink" Target="https://www.dropbox.com/s/3tb4f91j71rt6xl/Tray%2C%20food%2C%20paper%2C%20red%20plaid%205%23%20%28%23500%29.jpg?dl=0" TargetMode="External"/><Relationship Id="rId61" Type="http://schemas.openxmlformats.org/officeDocument/2006/relationships/hyperlink" Target="https://www.dropbox.com/s/s84d9jgsp3sderb/Detergent%2C%20pot%20and%20pan%2C%20manual%2C%204%201%20gal..jpg?dl=0" TargetMode="External"/><Relationship Id="rId82" Type="http://schemas.openxmlformats.org/officeDocument/2006/relationships/hyperlink" Target="https://www.dropbox.com/s/iixpy7of75rooek/Liner%2C%2055%20gal%2C%2038x58%2C%20XHeavy%2C%20black.jpg?dl=0" TargetMode="External"/><Relationship Id="rId19" Type="http://schemas.openxmlformats.org/officeDocument/2006/relationships/hyperlink" Target="https://www.dropbox.com/s/6sqbw93s3v3l298/Dart%20ClearPac%20C24DE.jpg?dl=0" TargetMode="External"/><Relationship Id="rId14" Type="http://schemas.openxmlformats.org/officeDocument/2006/relationships/hyperlink" Target="https://www.dropbox.com/s/yk5olxh9zv48t8i/World%20Centric%20BO-SC-UBB.jpg?dl=0" TargetMode="External"/><Relationship Id="rId30" Type="http://schemas.openxmlformats.org/officeDocument/2006/relationships/hyperlink" Target="https://www.dropbox.com/s/rfzrd96uqlaac0l/Fabrikal%20GS6-3W.jpg?dl=0" TargetMode="External"/><Relationship Id="rId35" Type="http://schemas.openxmlformats.org/officeDocument/2006/relationships/hyperlink" Target="https://www.dropbox.com/s/ug8zmlmh5cu06i7/Dart%2020J16.jpg?dl=0" TargetMode="External"/><Relationship Id="rId56" Type="http://schemas.openxmlformats.org/officeDocument/2006/relationships/hyperlink" Target="https://www.dropbox.com/s/nw31l035r9dcmfh/Cutlery%20kit%2C%20fork%2C%20teaspoon%2C%20straw%2C%20napkin.jpg?dl=0" TargetMode="External"/><Relationship Id="rId77" Type="http://schemas.openxmlformats.org/officeDocument/2006/relationships/hyperlink" Target="https://www.dropbox.com/s/net2b5x4yqwmszm/Gloves%2C%20vinyl%2C%20with%20powder%2C%20large.jpg?dl=0" TargetMode="External"/><Relationship Id="rId100" Type="http://schemas.openxmlformats.org/officeDocument/2006/relationships/hyperlink" Target="https://www.dropbox.com/s/j4ibpsz2d0buxe7/Plate%2C%206%20inch%20paper%2C%20white%2C%20uncoated.jpg?dl=0" TargetMode="External"/><Relationship Id="rId105" Type="http://schemas.openxmlformats.org/officeDocument/2006/relationships/hyperlink" Target="https://www.dropbox.com/s/nrw0rwczyrmx54o/Souffl%C3%A9%20cup%2C%202%20oz.%2C%20plastic%2C%20translucent.jpg?dl=0" TargetMode="External"/><Relationship Id="rId126" Type="http://schemas.openxmlformats.org/officeDocument/2006/relationships/hyperlink" Target="https://www.dropbox.com/s/pez8izgrf4qsoe7/Tray%2C%208S%2C%2010x8x.5%2C%20foam%2C%20white%2C%20single%20compartment.jpg?dl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  <pageSetUpPr fitToPage="1"/>
  </sheetPr>
  <dimension ref="A1:O202"/>
  <sheetViews>
    <sheetView showZeros="0" tabSelected="1" zoomScale="90" zoomScaleNormal="90" workbookViewId="0">
      <pane xSplit="2" ySplit="1" topLeftCell="H177" activePane="bottomRight" state="frozen"/>
      <selection pane="topRight" activeCell="C1" sqref="C1"/>
      <selection pane="bottomLeft" activeCell="A2" sqref="A2"/>
      <selection pane="bottomRight" activeCell="M2" sqref="M2:M191"/>
    </sheetView>
  </sheetViews>
  <sheetFormatPr defaultColWidth="0" defaultRowHeight="34.5" customHeight="1" zeroHeight="1" outlineLevelCol="1" x14ac:dyDescent="0.25"/>
  <cols>
    <col min="1" max="1" width="9" style="33" customWidth="1"/>
    <col min="2" max="2" width="70.42578125" style="33" customWidth="1"/>
    <col min="3" max="3" width="23.7109375" style="33" customWidth="1"/>
    <col min="4" max="5" width="15.7109375" style="30" customWidth="1"/>
    <col min="6" max="6" width="15.7109375" style="31" hidden="1" customWidth="1" outlineLevel="1"/>
    <col min="7" max="7" width="15.7109375" style="30" customWidth="1" collapsed="1"/>
    <col min="8" max="8" width="18.42578125" style="32" customWidth="1"/>
    <col min="9" max="9" width="15.7109375" style="30" customWidth="1"/>
    <col min="10" max="10" width="15.7109375" style="33" customWidth="1"/>
    <col min="11" max="11" width="15.7109375" style="34" customWidth="1"/>
    <col min="12" max="12" width="17.28515625" style="37" customWidth="1"/>
    <col min="13" max="13" width="35.7109375" style="32" customWidth="1"/>
    <col min="14" max="14" width="0.85546875" style="28" customWidth="1"/>
    <col min="15" max="15" width="0" style="28" hidden="1" customWidth="1"/>
    <col min="16" max="16384" width="14.28515625" style="28" hidden="1"/>
  </cols>
  <sheetData>
    <row r="1" spans="1:14" ht="34.5" customHeight="1" x14ac:dyDescent="0.25">
      <c r="A1" s="13" t="s">
        <v>0</v>
      </c>
      <c r="B1" s="14" t="s">
        <v>1</v>
      </c>
      <c r="C1" s="13" t="s">
        <v>203</v>
      </c>
      <c r="D1" s="15" t="s">
        <v>2</v>
      </c>
      <c r="E1" s="16" t="s">
        <v>3</v>
      </c>
      <c r="F1" s="1" t="s">
        <v>4</v>
      </c>
      <c r="G1" s="17" t="s">
        <v>5</v>
      </c>
      <c r="H1" s="1" t="s">
        <v>6</v>
      </c>
      <c r="I1" s="1" t="s">
        <v>7</v>
      </c>
      <c r="J1" s="17" t="s">
        <v>8</v>
      </c>
      <c r="K1" s="24" t="s">
        <v>9</v>
      </c>
      <c r="L1" s="35" t="s">
        <v>10</v>
      </c>
      <c r="M1" s="26" t="s">
        <v>11</v>
      </c>
      <c r="N1" s="27"/>
    </row>
    <row r="2" spans="1:14" s="25" customFormat="1" ht="34.5" customHeight="1" x14ac:dyDescent="0.25">
      <c r="A2" s="40">
        <v>1</v>
      </c>
      <c r="B2" s="56" t="s">
        <v>12</v>
      </c>
      <c r="C2" s="18" t="s">
        <v>13</v>
      </c>
      <c r="D2" s="52" t="s">
        <v>223</v>
      </c>
      <c r="E2" s="41">
        <v>357.50000000000006</v>
      </c>
      <c r="F2" s="50"/>
      <c r="G2" s="42">
        <v>2000</v>
      </c>
      <c r="H2" s="103" t="s">
        <v>380</v>
      </c>
      <c r="I2" s="103">
        <v>500</v>
      </c>
      <c r="J2" s="42">
        <f>ROUND(IF(ISBLANK(I2),E2, (G2*E2)/I2),0)</f>
        <v>1430</v>
      </c>
      <c r="K2" s="161">
        <v>10.48</v>
      </c>
      <c r="L2" s="53">
        <f>J2*K2</f>
        <v>14986.400000000001</v>
      </c>
      <c r="M2" s="101"/>
      <c r="N2" s="20"/>
    </row>
    <row r="3" spans="1:14" s="25" customFormat="1" ht="34.5" customHeight="1" x14ac:dyDescent="0.25">
      <c r="A3" s="44">
        <v>2</v>
      </c>
      <c r="B3" s="55" t="s">
        <v>236</v>
      </c>
      <c r="C3" s="21" t="s">
        <v>13</v>
      </c>
      <c r="D3" s="51" t="s">
        <v>208</v>
      </c>
      <c r="E3" s="45">
        <v>286</v>
      </c>
      <c r="F3" s="49"/>
      <c r="G3" s="47">
        <v>1000</v>
      </c>
      <c r="H3" s="99" t="s">
        <v>381</v>
      </c>
      <c r="I3" s="104">
        <v>1000</v>
      </c>
      <c r="J3" s="47">
        <f>ROUND(IF(ISBLANK(I3),E3, (G3*E3)/I3),0)</f>
        <v>286</v>
      </c>
      <c r="K3" s="162">
        <v>34.96</v>
      </c>
      <c r="L3" s="54">
        <f>J3*K3</f>
        <v>9998.56</v>
      </c>
      <c r="M3" s="99"/>
      <c r="N3" s="20"/>
    </row>
    <row r="4" spans="1:14" s="25" customFormat="1" ht="34.5" customHeight="1" x14ac:dyDescent="0.25">
      <c r="A4" s="105">
        <v>3</v>
      </c>
      <c r="B4" s="106" t="s">
        <v>14</v>
      </c>
      <c r="C4" s="18" t="s">
        <v>15</v>
      </c>
      <c r="D4" s="123" t="s">
        <v>208</v>
      </c>
      <c r="E4" s="107">
        <v>286</v>
      </c>
      <c r="F4" s="121"/>
      <c r="G4" s="109">
        <v>1000</v>
      </c>
      <c r="H4" s="147" t="s">
        <v>382</v>
      </c>
      <c r="I4" s="148">
        <v>1000</v>
      </c>
      <c r="J4" s="109">
        <f>ROUND(IF(ISBLANK(I4),E4, (G4*E4)/I4),0)</f>
        <v>286</v>
      </c>
      <c r="K4" s="163">
        <v>28.75</v>
      </c>
      <c r="L4" s="145">
        <f>J4*K4</f>
        <v>8222.5</v>
      </c>
      <c r="M4" s="147"/>
      <c r="N4" s="20"/>
    </row>
    <row r="5" spans="1:14" s="25" customFormat="1" ht="34.5" customHeight="1" x14ac:dyDescent="0.25">
      <c r="A5" s="105"/>
      <c r="B5" s="106"/>
      <c r="C5" s="18" t="s">
        <v>255</v>
      </c>
      <c r="D5" s="123"/>
      <c r="E5" s="107">
        <v>0</v>
      </c>
      <c r="F5" s="121"/>
      <c r="G5" s="109"/>
      <c r="H5" s="149"/>
      <c r="I5" s="150"/>
      <c r="J5" s="109"/>
      <c r="K5" s="164"/>
      <c r="L5" s="145"/>
      <c r="M5" s="149"/>
      <c r="N5" s="20"/>
    </row>
    <row r="6" spans="1:14" s="25" customFormat="1" ht="34.5" customHeight="1" x14ac:dyDescent="0.25">
      <c r="A6" s="141">
        <v>4</v>
      </c>
      <c r="B6" s="139" t="s">
        <v>16</v>
      </c>
      <c r="C6" s="21" t="s">
        <v>17</v>
      </c>
      <c r="D6" s="143" t="s">
        <v>208</v>
      </c>
      <c r="E6" s="125">
        <v>165</v>
      </c>
      <c r="F6" s="127"/>
      <c r="G6" s="129">
        <v>1000</v>
      </c>
      <c r="H6" s="131" t="s">
        <v>383</v>
      </c>
      <c r="I6" s="133">
        <v>1000</v>
      </c>
      <c r="J6" s="129">
        <f>ROUND(IF(ISBLANK(I6),E6, (G6*E6)/I6),0)</f>
        <v>165</v>
      </c>
      <c r="K6" s="165">
        <v>29.25</v>
      </c>
      <c r="L6" s="135">
        <f>J6*K6</f>
        <v>4826.25</v>
      </c>
      <c r="M6" s="131"/>
      <c r="N6" s="20"/>
    </row>
    <row r="7" spans="1:14" s="25" customFormat="1" ht="34.5" customHeight="1" x14ac:dyDescent="0.25">
      <c r="A7" s="142"/>
      <c r="B7" s="140"/>
      <c r="C7" s="21" t="s">
        <v>256</v>
      </c>
      <c r="D7" s="144"/>
      <c r="E7" s="126">
        <v>0</v>
      </c>
      <c r="F7" s="128"/>
      <c r="G7" s="130"/>
      <c r="H7" s="132"/>
      <c r="I7" s="134"/>
      <c r="J7" s="130"/>
      <c r="K7" s="166"/>
      <c r="L7" s="136"/>
      <c r="M7" s="132"/>
      <c r="N7" s="20"/>
    </row>
    <row r="8" spans="1:14" s="25" customFormat="1" ht="34.5" customHeight="1" x14ac:dyDescent="0.25">
      <c r="A8" s="105">
        <v>5</v>
      </c>
      <c r="B8" s="106" t="s">
        <v>18</v>
      </c>
      <c r="C8" s="18" t="s">
        <v>19</v>
      </c>
      <c r="D8" s="123" t="s">
        <v>208</v>
      </c>
      <c r="E8" s="107">
        <v>222.20000000000002</v>
      </c>
      <c r="F8" s="121"/>
      <c r="G8" s="109">
        <v>1000</v>
      </c>
      <c r="H8" s="147" t="s">
        <v>384</v>
      </c>
      <c r="I8" s="148">
        <v>1000</v>
      </c>
      <c r="J8" s="109">
        <f>ROUND(IF(ISBLANK(I8),E8, (G8*E8)/I8),0)</f>
        <v>222</v>
      </c>
      <c r="K8" s="163">
        <v>38.75</v>
      </c>
      <c r="L8" s="145">
        <f>J8*K8</f>
        <v>8602.5</v>
      </c>
      <c r="M8" s="147"/>
      <c r="N8" s="20"/>
    </row>
    <row r="9" spans="1:14" s="25" customFormat="1" ht="34.5" customHeight="1" x14ac:dyDescent="0.25">
      <c r="A9" s="105"/>
      <c r="B9" s="106"/>
      <c r="C9" s="18" t="s">
        <v>257</v>
      </c>
      <c r="D9" s="123"/>
      <c r="E9" s="107">
        <v>0</v>
      </c>
      <c r="F9" s="121"/>
      <c r="G9" s="109"/>
      <c r="H9" s="149"/>
      <c r="I9" s="150"/>
      <c r="J9" s="109"/>
      <c r="K9" s="164"/>
      <c r="L9" s="145"/>
      <c r="M9" s="149"/>
      <c r="N9" s="20"/>
    </row>
    <row r="10" spans="1:14" s="25" customFormat="1" ht="34.5" customHeight="1" x14ac:dyDescent="0.25">
      <c r="A10" s="114">
        <v>6</v>
      </c>
      <c r="B10" s="115" t="s">
        <v>20</v>
      </c>
      <c r="C10" s="21" t="s">
        <v>21</v>
      </c>
      <c r="D10" s="122" t="s">
        <v>208</v>
      </c>
      <c r="E10" s="116">
        <v>385.00000000000006</v>
      </c>
      <c r="F10" s="120"/>
      <c r="G10" s="118">
        <v>1000</v>
      </c>
      <c r="H10" s="131" t="s">
        <v>385</v>
      </c>
      <c r="I10" s="133">
        <v>1000</v>
      </c>
      <c r="J10" s="118">
        <f>ROUND(IF(ISBLANK(I10),E10, (G10*E10)/I10),0)</f>
        <v>385</v>
      </c>
      <c r="K10" s="165">
        <v>26.89</v>
      </c>
      <c r="L10" s="146">
        <f>J10*K10</f>
        <v>10352.65</v>
      </c>
      <c r="M10" s="131"/>
      <c r="N10" s="20"/>
    </row>
    <row r="11" spans="1:14" s="25" customFormat="1" ht="34.5" customHeight="1" x14ac:dyDescent="0.25">
      <c r="A11" s="114"/>
      <c r="B11" s="115"/>
      <c r="C11" s="21" t="s">
        <v>258</v>
      </c>
      <c r="D11" s="122"/>
      <c r="E11" s="116">
        <v>0</v>
      </c>
      <c r="F11" s="120"/>
      <c r="G11" s="118"/>
      <c r="H11" s="132"/>
      <c r="I11" s="134"/>
      <c r="J11" s="118"/>
      <c r="K11" s="166"/>
      <c r="L11" s="146"/>
      <c r="M11" s="132"/>
      <c r="N11" s="20"/>
    </row>
    <row r="12" spans="1:14" s="25" customFormat="1" ht="34.5" customHeight="1" x14ac:dyDescent="0.25">
      <c r="A12" s="105">
        <v>7</v>
      </c>
      <c r="B12" s="106" t="s">
        <v>22</v>
      </c>
      <c r="C12" s="18" t="s">
        <v>23</v>
      </c>
      <c r="D12" s="123" t="s">
        <v>208</v>
      </c>
      <c r="E12" s="107">
        <v>396.00000000000006</v>
      </c>
      <c r="F12" s="121"/>
      <c r="G12" s="109">
        <v>1000</v>
      </c>
      <c r="H12" s="147" t="s">
        <v>386</v>
      </c>
      <c r="I12" s="148">
        <v>1000</v>
      </c>
      <c r="J12" s="109">
        <f>ROUND(IF(ISBLANK(I12),E12, (G12*E12)/I12),0)</f>
        <v>396</v>
      </c>
      <c r="K12" s="163">
        <v>16.75</v>
      </c>
      <c r="L12" s="145">
        <f>J12*K12</f>
        <v>6633</v>
      </c>
      <c r="M12" s="147"/>
      <c r="N12" s="20"/>
    </row>
    <row r="13" spans="1:14" s="25" customFormat="1" ht="34.5" customHeight="1" x14ac:dyDescent="0.25">
      <c r="A13" s="105"/>
      <c r="B13" s="106"/>
      <c r="C13" s="18" t="s">
        <v>259</v>
      </c>
      <c r="D13" s="123"/>
      <c r="E13" s="107">
        <v>0</v>
      </c>
      <c r="F13" s="121"/>
      <c r="G13" s="109"/>
      <c r="H13" s="149"/>
      <c r="I13" s="150"/>
      <c r="J13" s="109"/>
      <c r="K13" s="164"/>
      <c r="L13" s="145"/>
      <c r="M13" s="149"/>
      <c r="N13" s="20"/>
    </row>
    <row r="14" spans="1:14" s="25" customFormat="1" ht="34.5" customHeight="1" x14ac:dyDescent="0.25">
      <c r="A14" s="141">
        <v>8</v>
      </c>
      <c r="B14" s="139" t="s">
        <v>24</v>
      </c>
      <c r="C14" s="21" t="s">
        <v>25</v>
      </c>
      <c r="D14" s="143" t="s">
        <v>223</v>
      </c>
      <c r="E14" s="125">
        <v>114.4</v>
      </c>
      <c r="F14" s="127"/>
      <c r="G14" s="129">
        <v>2000</v>
      </c>
      <c r="H14" s="131" t="s">
        <v>387</v>
      </c>
      <c r="I14" s="133">
        <v>1000</v>
      </c>
      <c r="J14" s="129">
        <f>ROUND(IF(ISBLANK(I14),E14, (G14*E14)/I14),0)</f>
        <v>229</v>
      </c>
      <c r="K14" s="165">
        <v>7.29</v>
      </c>
      <c r="L14" s="135">
        <f>J14*K14</f>
        <v>1669.41</v>
      </c>
      <c r="M14" s="131"/>
      <c r="N14" s="20"/>
    </row>
    <row r="15" spans="1:14" s="25" customFormat="1" ht="34.5" customHeight="1" x14ac:dyDescent="0.25">
      <c r="A15" s="142"/>
      <c r="B15" s="140"/>
      <c r="C15" s="21" t="s">
        <v>260</v>
      </c>
      <c r="D15" s="144"/>
      <c r="E15" s="126">
        <v>0</v>
      </c>
      <c r="F15" s="128"/>
      <c r="G15" s="130"/>
      <c r="H15" s="132"/>
      <c r="I15" s="134"/>
      <c r="J15" s="130"/>
      <c r="K15" s="166"/>
      <c r="L15" s="136"/>
      <c r="M15" s="132"/>
      <c r="N15" s="20"/>
    </row>
    <row r="16" spans="1:14" s="25" customFormat="1" ht="34.5" customHeight="1" x14ac:dyDescent="0.25">
      <c r="A16" s="40">
        <v>9</v>
      </c>
      <c r="B16" s="56" t="s">
        <v>26</v>
      </c>
      <c r="C16" s="18" t="s">
        <v>13</v>
      </c>
      <c r="D16" s="52" t="s">
        <v>27</v>
      </c>
      <c r="E16" s="41">
        <v>330</v>
      </c>
      <c r="F16" s="50"/>
      <c r="G16" s="42">
        <v>6</v>
      </c>
      <c r="H16" s="101" t="s">
        <v>388</v>
      </c>
      <c r="I16" s="103">
        <v>6</v>
      </c>
      <c r="J16" s="42">
        <f t="shared" ref="J16:J26" si="0">ROUND(IF(ISBLANK(I16),E16, (G16*E16)/I16),0)</f>
        <v>330</v>
      </c>
      <c r="K16" s="161">
        <v>13.75</v>
      </c>
      <c r="L16" s="53">
        <f t="shared" ref="L16:L26" si="1">J16*K16</f>
        <v>4537.5</v>
      </c>
      <c r="M16" s="101"/>
      <c r="N16" s="20"/>
    </row>
    <row r="17" spans="1:14" s="25" customFormat="1" ht="34.5" customHeight="1" x14ac:dyDescent="0.25">
      <c r="A17" s="44">
        <v>10</v>
      </c>
      <c r="B17" s="55" t="s">
        <v>228</v>
      </c>
      <c r="C17" s="21" t="s">
        <v>28</v>
      </c>
      <c r="D17" s="51" t="s">
        <v>208</v>
      </c>
      <c r="E17" s="45">
        <v>137.5</v>
      </c>
      <c r="F17" s="49"/>
      <c r="G17" s="47">
        <v>1000</v>
      </c>
      <c r="H17" s="99" t="s">
        <v>389</v>
      </c>
      <c r="I17" s="104">
        <v>1000</v>
      </c>
      <c r="J17" s="47">
        <f t="shared" si="0"/>
        <v>138</v>
      </c>
      <c r="K17" s="162">
        <v>42.85</v>
      </c>
      <c r="L17" s="54">
        <f t="shared" si="1"/>
        <v>5913.3</v>
      </c>
      <c r="M17" s="99"/>
      <c r="N17" s="20"/>
    </row>
    <row r="18" spans="1:14" s="25" customFormat="1" ht="34.5" customHeight="1" x14ac:dyDescent="0.25">
      <c r="A18" s="40" t="s">
        <v>358</v>
      </c>
      <c r="B18" s="56" t="s">
        <v>369</v>
      </c>
      <c r="C18" s="18" t="s">
        <v>355</v>
      </c>
      <c r="D18" s="52" t="s">
        <v>214</v>
      </c>
      <c r="E18" s="41">
        <v>82.5</v>
      </c>
      <c r="F18" s="50"/>
      <c r="G18" s="42">
        <v>500</v>
      </c>
      <c r="H18" s="101" t="s">
        <v>390</v>
      </c>
      <c r="I18" s="103">
        <v>500</v>
      </c>
      <c r="J18" s="42">
        <f t="shared" si="0"/>
        <v>83</v>
      </c>
      <c r="K18" s="161">
        <v>17.350000000000001</v>
      </c>
      <c r="L18" s="53">
        <f t="shared" ref="L18" si="2">J18*K18</f>
        <v>1440.0500000000002</v>
      </c>
      <c r="M18" s="101"/>
      <c r="N18" s="20"/>
    </row>
    <row r="19" spans="1:14" s="25" customFormat="1" ht="34.5" customHeight="1" x14ac:dyDescent="0.25">
      <c r="A19" s="44">
        <v>11</v>
      </c>
      <c r="B19" s="57" t="s">
        <v>29</v>
      </c>
      <c r="C19" s="22" t="s">
        <v>30</v>
      </c>
      <c r="D19" s="51" t="s">
        <v>214</v>
      </c>
      <c r="E19" s="45">
        <v>143</v>
      </c>
      <c r="F19" s="49"/>
      <c r="G19" s="47">
        <v>500</v>
      </c>
      <c r="H19" s="99" t="s">
        <v>391</v>
      </c>
      <c r="I19" s="104">
        <v>500</v>
      </c>
      <c r="J19" s="47">
        <f t="shared" si="0"/>
        <v>143</v>
      </c>
      <c r="K19" s="162">
        <v>41.2</v>
      </c>
      <c r="L19" s="54">
        <f t="shared" si="1"/>
        <v>5891.6</v>
      </c>
      <c r="M19" s="99"/>
      <c r="N19" s="20"/>
    </row>
    <row r="20" spans="1:14" s="25" customFormat="1" ht="34.5" customHeight="1" x14ac:dyDescent="0.25">
      <c r="A20" s="40" t="s">
        <v>359</v>
      </c>
      <c r="B20" s="58" t="s">
        <v>31</v>
      </c>
      <c r="C20" s="19" t="s">
        <v>32</v>
      </c>
      <c r="D20" s="52" t="s">
        <v>214</v>
      </c>
      <c r="E20" s="41">
        <v>44</v>
      </c>
      <c r="F20" s="50"/>
      <c r="G20" s="42">
        <v>500</v>
      </c>
      <c r="H20" s="101" t="s">
        <v>392</v>
      </c>
      <c r="I20" s="103">
        <v>500</v>
      </c>
      <c r="J20" s="42">
        <f t="shared" si="0"/>
        <v>44</v>
      </c>
      <c r="K20" s="161">
        <v>27.9</v>
      </c>
      <c r="L20" s="53">
        <f t="shared" si="1"/>
        <v>1227.5999999999999</v>
      </c>
      <c r="M20" s="101"/>
      <c r="N20" s="20"/>
    </row>
    <row r="21" spans="1:14" s="25" customFormat="1" ht="34.5" customHeight="1" x14ac:dyDescent="0.25">
      <c r="A21" s="44">
        <v>12</v>
      </c>
      <c r="B21" s="57" t="s">
        <v>33</v>
      </c>
      <c r="C21" s="22" t="s">
        <v>34</v>
      </c>
      <c r="D21" s="51" t="s">
        <v>230</v>
      </c>
      <c r="E21" s="45">
        <v>319</v>
      </c>
      <c r="F21" s="46"/>
      <c r="G21" s="47">
        <v>300</v>
      </c>
      <c r="H21" s="99" t="s">
        <v>393</v>
      </c>
      <c r="I21" s="100">
        <v>300</v>
      </c>
      <c r="J21" s="48">
        <f t="shared" si="0"/>
        <v>319</v>
      </c>
      <c r="K21" s="167">
        <v>40.119999999999997</v>
      </c>
      <c r="L21" s="43">
        <f t="shared" si="1"/>
        <v>12798.279999999999</v>
      </c>
      <c r="M21" s="99"/>
      <c r="N21" s="20"/>
    </row>
    <row r="22" spans="1:14" s="25" customFormat="1" ht="34.5" customHeight="1" x14ac:dyDescent="0.25">
      <c r="A22" s="60" t="s">
        <v>375</v>
      </c>
      <c r="B22" s="78" t="s">
        <v>377</v>
      </c>
      <c r="C22" s="19" t="s">
        <v>378</v>
      </c>
      <c r="D22" s="66" t="s">
        <v>230</v>
      </c>
      <c r="E22" s="62">
        <v>319</v>
      </c>
      <c r="F22" s="63"/>
      <c r="G22" s="64">
        <v>300</v>
      </c>
      <c r="H22" s="101" t="s">
        <v>394</v>
      </c>
      <c r="I22" s="102"/>
      <c r="J22" s="65">
        <f t="shared" ref="J22" si="3">ROUND(IF(ISBLANK(I22),E22, (G22*E22)/I22),0)</f>
        <v>319</v>
      </c>
      <c r="K22" s="168">
        <v>45.89</v>
      </c>
      <c r="L22" s="77">
        <f t="shared" ref="L22" si="4">J22*K22</f>
        <v>14638.91</v>
      </c>
      <c r="M22" s="101"/>
      <c r="N22" s="20"/>
    </row>
    <row r="23" spans="1:14" s="93" customFormat="1" ht="34.5" customHeight="1" x14ac:dyDescent="0.25">
      <c r="A23" s="82">
        <v>13</v>
      </c>
      <c r="B23" s="83" t="s">
        <v>35</v>
      </c>
      <c r="C23" s="84" t="s">
        <v>36</v>
      </c>
      <c r="D23" s="85" t="s">
        <v>229</v>
      </c>
      <c r="E23" s="86">
        <v>409.20000000000005</v>
      </c>
      <c r="F23" s="87"/>
      <c r="G23" s="88">
        <v>400</v>
      </c>
      <c r="H23" s="99" t="str">
        <f>[1]Sheet1!H22</f>
        <v>WORLD CENTRIC BOL-CS-UBB</v>
      </c>
      <c r="I23" s="100">
        <v>400</v>
      </c>
      <c r="J23" s="90">
        <f t="shared" si="0"/>
        <v>409</v>
      </c>
      <c r="K23" s="169">
        <v>44.89</v>
      </c>
      <c r="L23" s="91">
        <f t="shared" si="1"/>
        <v>18360.010000000002</v>
      </c>
      <c r="M23" s="89"/>
      <c r="N23" s="92"/>
    </row>
    <row r="24" spans="1:14" s="25" customFormat="1" ht="34.5" customHeight="1" x14ac:dyDescent="0.25">
      <c r="A24" s="60" t="s">
        <v>344</v>
      </c>
      <c r="B24" s="78" t="s">
        <v>376</v>
      </c>
      <c r="C24" s="19" t="s">
        <v>379</v>
      </c>
      <c r="D24" s="66" t="s">
        <v>231</v>
      </c>
      <c r="E24" s="62">
        <v>258</v>
      </c>
      <c r="F24" s="63"/>
      <c r="G24" s="64">
        <v>400</v>
      </c>
      <c r="H24" s="151" t="s">
        <v>395</v>
      </c>
      <c r="I24" s="152">
        <v>400</v>
      </c>
      <c r="J24" s="65">
        <f t="shared" si="0"/>
        <v>258</v>
      </c>
      <c r="K24" s="168">
        <v>48.6</v>
      </c>
      <c r="L24" s="77">
        <f t="shared" si="1"/>
        <v>12538.800000000001</v>
      </c>
      <c r="M24" s="101"/>
      <c r="N24" s="20"/>
    </row>
    <row r="25" spans="1:14" s="93" customFormat="1" ht="34.5" customHeight="1" x14ac:dyDescent="0.25">
      <c r="A25" s="82">
        <v>14</v>
      </c>
      <c r="B25" s="94" t="s">
        <v>37</v>
      </c>
      <c r="C25" s="95" t="s">
        <v>38</v>
      </c>
      <c r="D25" s="85" t="s">
        <v>227</v>
      </c>
      <c r="E25" s="86">
        <v>69.300000000000011</v>
      </c>
      <c r="F25" s="87"/>
      <c r="G25" s="88">
        <v>250</v>
      </c>
      <c r="H25" s="99" t="s">
        <v>38</v>
      </c>
      <c r="I25" s="100">
        <v>250</v>
      </c>
      <c r="J25" s="90">
        <f t="shared" si="0"/>
        <v>69</v>
      </c>
      <c r="K25" s="169">
        <v>42.5</v>
      </c>
      <c r="L25" s="91">
        <f t="shared" si="1"/>
        <v>2932.5</v>
      </c>
      <c r="M25" s="89"/>
      <c r="N25" s="92"/>
    </row>
    <row r="26" spans="1:14" s="25" customFormat="1" ht="34.5" customHeight="1" x14ac:dyDescent="0.25">
      <c r="A26" s="105">
        <v>15</v>
      </c>
      <c r="B26" s="137" t="s">
        <v>39</v>
      </c>
      <c r="C26" s="12" t="s">
        <v>40</v>
      </c>
      <c r="D26" s="123" t="s">
        <v>219</v>
      </c>
      <c r="E26" s="107">
        <v>170.5</v>
      </c>
      <c r="F26" s="112"/>
      <c r="G26" s="109">
        <v>50</v>
      </c>
      <c r="H26" s="153" t="s">
        <v>396</v>
      </c>
      <c r="I26" s="154">
        <v>50</v>
      </c>
      <c r="J26" s="110">
        <f t="shared" si="0"/>
        <v>171</v>
      </c>
      <c r="K26" s="170">
        <v>12.75</v>
      </c>
      <c r="L26" s="111">
        <f t="shared" si="1"/>
        <v>2180.25</v>
      </c>
      <c r="M26" s="147"/>
      <c r="N26" s="20"/>
    </row>
    <row r="27" spans="1:14" s="25" customFormat="1" ht="34.5" customHeight="1" x14ac:dyDescent="0.25">
      <c r="A27" s="105"/>
      <c r="B27" s="137"/>
      <c r="C27" s="12" t="s">
        <v>276</v>
      </c>
      <c r="D27" s="123"/>
      <c r="E27" s="107" t="e">
        <v>#N/A</v>
      </c>
      <c r="F27" s="112"/>
      <c r="G27" s="109"/>
      <c r="H27" s="155"/>
      <c r="I27" s="156"/>
      <c r="J27" s="110"/>
      <c r="K27" s="171"/>
      <c r="L27" s="111"/>
      <c r="M27" s="149"/>
      <c r="N27" s="20"/>
    </row>
    <row r="28" spans="1:14" s="93" customFormat="1" ht="34.5" customHeight="1" x14ac:dyDescent="0.25">
      <c r="A28" s="82">
        <v>16</v>
      </c>
      <c r="B28" s="94" t="s">
        <v>232</v>
      </c>
      <c r="C28" s="95" t="s">
        <v>41</v>
      </c>
      <c r="D28" s="85" t="s">
        <v>233</v>
      </c>
      <c r="E28" s="86">
        <v>144.10000000000002</v>
      </c>
      <c r="F28" s="87"/>
      <c r="G28" s="88">
        <v>504</v>
      </c>
      <c r="H28" s="99" t="s">
        <v>397</v>
      </c>
      <c r="I28" s="100">
        <v>504</v>
      </c>
      <c r="J28" s="90">
        <f>ROUND(IF(ISBLANK(I28),E28, (G28*E28)/I28),0)</f>
        <v>144</v>
      </c>
      <c r="K28" s="169">
        <v>32.75</v>
      </c>
      <c r="L28" s="91">
        <f>J28*K28</f>
        <v>4716</v>
      </c>
      <c r="M28" s="89"/>
      <c r="N28" s="92"/>
    </row>
    <row r="29" spans="1:14" s="25" customFormat="1" ht="34.5" customHeight="1" x14ac:dyDescent="0.25">
      <c r="A29" s="60" t="s">
        <v>360</v>
      </c>
      <c r="B29" s="61" t="s">
        <v>42</v>
      </c>
      <c r="C29" s="18" t="s">
        <v>43</v>
      </c>
      <c r="D29" s="66" t="s">
        <v>233</v>
      </c>
      <c r="E29" s="62">
        <v>44</v>
      </c>
      <c r="F29" s="63"/>
      <c r="G29" s="64">
        <v>504</v>
      </c>
      <c r="H29" s="151" t="s">
        <v>398</v>
      </c>
      <c r="I29" s="152">
        <v>504</v>
      </c>
      <c r="J29" s="65">
        <f>ROUND(IF(ISBLANK(I29),E29, (G29*E29)/I29),0)</f>
        <v>44</v>
      </c>
      <c r="K29" s="168">
        <v>32.25</v>
      </c>
      <c r="L29" s="77">
        <f>J29*K29</f>
        <v>1419</v>
      </c>
      <c r="M29" s="101"/>
      <c r="N29" s="20"/>
    </row>
    <row r="30" spans="1:14" s="93" customFormat="1" ht="34.5" customHeight="1" x14ac:dyDescent="0.25">
      <c r="A30" s="82" t="s">
        <v>361</v>
      </c>
      <c r="B30" s="94" t="s">
        <v>290</v>
      </c>
      <c r="C30" s="95" t="s">
        <v>291</v>
      </c>
      <c r="D30" s="85" t="s">
        <v>233</v>
      </c>
      <c r="E30" s="86">
        <v>89.100000000000009</v>
      </c>
      <c r="F30" s="87"/>
      <c r="G30" s="88">
        <v>504</v>
      </c>
      <c r="H30" s="99" t="s">
        <v>399</v>
      </c>
      <c r="I30" s="100">
        <v>504</v>
      </c>
      <c r="J30" s="90">
        <f>ROUND(IF(ISBLANK(I30),E30, (G30*E30)/I30),0)</f>
        <v>89</v>
      </c>
      <c r="K30" s="169">
        <v>31.98</v>
      </c>
      <c r="L30" s="91">
        <f>J30*K30</f>
        <v>2846.2200000000003</v>
      </c>
      <c r="M30" s="89"/>
      <c r="N30" s="92"/>
    </row>
    <row r="31" spans="1:14" s="25" customFormat="1" ht="34.5" customHeight="1" x14ac:dyDescent="0.25">
      <c r="A31" s="105">
        <v>17</v>
      </c>
      <c r="B31" s="106" t="s">
        <v>44</v>
      </c>
      <c r="C31" s="18" t="s">
        <v>45</v>
      </c>
      <c r="D31" s="66" t="s">
        <v>227</v>
      </c>
      <c r="E31" s="107">
        <v>245.3</v>
      </c>
      <c r="F31" s="121"/>
      <c r="G31" s="109">
        <v>250</v>
      </c>
      <c r="H31" s="153" t="s">
        <v>400</v>
      </c>
      <c r="I31" s="154">
        <v>200</v>
      </c>
      <c r="J31" s="110">
        <f>ROUND(IF(ISBLANK(I31),E31, (G31*E31)/I31),0)</f>
        <v>307</v>
      </c>
      <c r="K31" s="170">
        <v>23.49</v>
      </c>
      <c r="L31" s="111">
        <f>J31*K31</f>
        <v>7211.4299999999994</v>
      </c>
      <c r="M31" s="147"/>
      <c r="N31" s="20"/>
    </row>
    <row r="32" spans="1:14" s="25" customFormat="1" ht="34.5" customHeight="1" x14ac:dyDescent="0.25">
      <c r="A32" s="105"/>
      <c r="B32" s="106"/>
      <c r="C32" s="18" t="s">
        <v>261</v>
      </c>
      <c r="D32" s="66" t="s">
        <v>226</v>
      </c>
      <c r="E32" s="107" t="e">
        <v>#N/A</v>
      </c>
      <c r="F32" s="121"/>
      <c r="G32" s="109"/>
      <c r="H32" s="155"/>
      <c r="I32" s="156"/>
      <c r="J32" s="110"/>
      <c r="K32" s="171"/>
      <c r="L32" s="111"/>
      <c r="M32" s="149"/>
      <c r="N32" s="20"/>
    </row>
    <row r="33" spans="1:14" s="93" customFormat="1" ht="34.5" customHeight="1" x14ac:dyDescent="0.25">
      <c r="A33" s="82">
        <v>18</v>
      </c>
      <c r="B33" s="94" t="s">
        <v>46</v>
      </c>
      <c r="C33" s="95" t="s">
        <v>47</v>
      </c>
      <c r="D33" s="85" t="s">
        <v>214</v>
      </c>
      <c r="E33" s="86">
        <v>1496.0000000000002</v>
      </c>
      <c r="F33" s="96"/>
      <c r="G33" s="88">
        <v>500</v>
      </c>
      <c r="H33" s="99" t="s">
        <v>401</v>
      </c>
      <c r="I33" s="100">
        <v>500</v>
      </c>
      <c r="J33" s="90">
        <f>ROUND(IF(ISBLANK(I33),E33, (G33*E33)/I33),0)</f>
        <v>1496</v>
      </c>
      <c r="K33" s="169">
        <v>35.979999999999997</v>
      </c>
      <c r="L33" s="91">
        <f>J33*K33</f>
        <v>53826.079999999994</v>
      </c>
      <c r="M33" s="89"/>
      <c r="N33" s="92"/>
    </row>
    <row r="34" spans="1:14" s="25" customFormat="1" ht="34.5" customHeight="1" x14ac:dyDescent="0.25">
      <c r="A34" s="105">
        <v>19</v>
      </c>
      <c r="B34" s="106" t="s">
        <v>48</v>
      </c>
      <c r="C34" s="18" t="s">
        <v>49</v>
      </c>
      <c r="D34" s="66" t="s">
        <v>227</v>
      </c>
      <c r="E34" s="107">
        <v>1100</v>
      </c>
      <c r="F34" s="121"/>
      <c r="G34" s="109">
        <v>250</v>
      </c>
      <c r="H34" s="153" t="s">
        <v>402</v>
      </c>
      <c r="I34" s="154">
        <v>200</v>
      </c>
      <c r="J34" s="110">
        <f>ROUND(IF(ISBLANK(I34),E34, (G34*E34)/I34),0)</f>
        <v>1375</v>
      </c>
      <c r="K34" s="170">
        <v>26.49</v>
      </c>
      <c r="L34" s="111">
        <f>J34*K34</f>
        <v>36423.75</v>
      </c>
      <c r="M34" s="147"/>
      <c r="N34" s="20"/>
    </row>
    <row r="35" spans="1:14" s="25" customFormat="1" ht="34.5" customHeight="1" x14ac:dyDescent="0.25">
      <c r="A35" s="105"/>
      <c r="B35" s="106"/>
      <c r="C35" s="18" t="s">
        <v>277</v>
      </c>
      <c r="D35" s="66" t="s">
        <v>226</v>
      </c>
      <c r="E35" s="107" t="e">
        <v>#N/A</v>
      </c>
      <c r="F35" s="121"/>
      <c r="G35" s="109"/>
      <c r="H35" s="155"/>
      <c r="I35" s="156"/>
      <c r="J35" s="110"/>
      <c r="K35" s="171"/>
      <c r="L35" s="111"/>
      <c r="M35" s="149"/>
      <c r="N35" s="20"/>
    </row>
    <row r="36" spans="1:14" s="93" customFormat="1" ht="34.5" customHeight="1" x14ac:dyDescent="0.25">
      <c r="A36" s="82">
        <v>20</v>
      </c>
      <c r="B36" s="83" t="s">
        <v>50</v>
      </c>
      <c r="C36" s="95" t="s">
        <v>51</v>
      </c>
      <c r="D36" s="85" t="s">
        <v>234</v>
      </c>
      <c r="E36" s="85">
        <v>118.80000000000001</v>
      </c>
      <c r="F36" s="87"/>
      <c r="G36" s="88">
        <v>600</v>
      </c>
      <c r="H36" s="99" t="s">
        <v>403</v>
      </c>
      <c r="I36" s="100">
        <v>600</v>
      </c>
      <c r="J36" s="90">
        <f t="shared" ref="J36:J83" si="5">ROUND(IF(ISBLANK(I36),E36, (G36*E36)/I36),0)</f>
        <v>119</v>
      </c>
      <c r="K36" s="169">
        <v>84.6</v>
      </c>
      <c r="L36" s="91">
        <f t="shared" ref="L36:L62" si="6">J36*K36</f>
        <v>10067.4</v>
      </c>
      <c r="M36" s="89"/>
      <c r="N36" s="92"/>
    </row>
    <row r="37" spans="1:14" s="25" customFormat="1" ht="34.5" customHeight="1" x14ac:dyDescent="0.25">
      <c r="A37" s="60" t="s">
        <v>362</v>
      </c>
      <c r="B37" s="78" t="s">
        <v>52</v>
      </c>
      <c r="C37" s="18" t="s">
        <v>53</v>
      </c>
      <c r="D37" s="66" t="s">
        <v>234</v>
      </c>
      <c r="E37" s="66">
        <v>88</v>
      </c>
      <c r="F37" s="63"/>
      <c r="G37" s="64">
        <v>600</v>
      </c>
      <c r="H37" s="151" t="s">
        <v>404</v>
      </c>
      <c r="I37" s="152">
        <v>600</v>
      </c>
      <c r="J37" s="65">
        <f t="shared" si="5"/>
        <v>88</v>
      </c>
      <c r="K37" s="168">
        <v>56.75</v>
      </c>
      <c r="L37" s="77">
        <f t="shared" si="6"/>
        <v>4994</v>
      </c>
      <c r="M37" s="101"/>
      <c r="N37" s="20"/>
    </row>
    <row r="38" spans="1:14" s="93" customFormat="1" ht="34.5" customHeight="1" x14ac:dyDescent="0.25">
      <c r="A38" s="82">
        <v>21</v>
      </c>
      <c r="B38" s="83" t="s">
        <v>240</v>
      </c>
      <c r="C38" s="95" t="s">
        <v>242</v>
      </c>
      <c r="D38" s="85" t="s">
        <v>227</v>
      </c>
      <c r="E38" s="85">
        <v>169.4</v>
      </c>
      <c r="F38" s="87"/>
      <c r="G38" s="88">
        <v>250</v>
      </c>
      <c r="H38" s="99" t="s">
        <v>405</v>
      </c>
      <c r="I38" s="100">
        <v>250</v>
      </c>
      <c r="J38" s="90">
        <f t="shared" si="5"/>
        <v>169</v>
      </c>
      <c r="K38" s="169">
        <v>41.45</v>
      </c>
      <c r="L38" s="91">
        <f t="shared" si="6"/>
        <v>7005.05</v>
      </c>
      <c r="M38" s="89"/>
      <c r="N38" s="92"/>
    </row>
    <row r="39" spans="1:14" s="25" customFormat="1" ht="34.5" customHeight="1" x14ac:dyDescent="0.25">
      <c r="A39" s="60">
        <v>22</v>
      </c>
      <c r="B39" s="78" t="s">
        <v>239</v>
      </c>
      <c r="C39" s="18" t="s">
        <v>241</v>
      </c>
      <c r="D39" s="66" t="s">
        <v>227</v>
      </c>
      <c r="E39" s="66">
        <v>227.70000000000002</v>
      </c>
      <c r="F39" s="63"/>
      <c r="G39" s="64">
        <v>250</v>
      </c>
      <c r="H39" s="151" t="s">
        <v>406</v>
      </c>
      <c r="I39" s="152">
        <v>250</v>
      </c>
      <c r="J39" s="65">
        <f t="shared" si="5"/>
        <v>228</v>
      </c>
      <c r="K39" s="168">
        <v>39.450000000000003</v>
      </c>
      <c r="L39" s="77">
        <f t="shared" si="6"/>
        <v>8994.6</v>
      </c>
      <c r="M39" s="101"/>
      <c r="N39" s="20"/>
    </row>
    <row r="40" spans="1:14" s="93" customFormat="1" ht="34.5" customHeight="1" x14ac:dyDescent="0.25">
      <c r="A40" s="82">
        <v>23</v>
      </c>
      <c r="B40" s="94" t="s">
        <v>55</v>
      </c>
      <c r="C40" s="95" t="s">
        <v>56</v>
      </c>
      <c r="D40" s="85" t="s">
        <v>230</v>
      </c>
      <c r="E40" s="86">
        <v>70.400000000000006</v>
      </c>
      <c r="F40" s="87"/>
      <c r="G40" s="88">
        <v>300</v>
      </c>
      <c r="H40" s="99" t="s">
        <v>407</v>
      </c>
      <c r="I40" s="100">
        <v>300</v>
      </c>
      <c r="J40" s="90">
        <f t="shared" si="5"/>
        <v>70</v>
      </c>
      <c r="K40" s="169">
        <v>69.39</v>
      </c>
      <c r="L40" s="91">
        <f t="shared" si="6"/>
        <v>4857.3</v>
      </c>
      <c r="M40" s="89"/>
      <c r="N40" s="92"/>
    </row>
    <row r="41" spans="1:14" s="25" customFormat="1" ht="34.5" customHeight="1" x14ac:dyDescent="0.25">
      <c r="A41" s="60">
        <v>24</v>
      </c>
      <c r="B41" s="61" t="s">
        <v>329</v>
      </c>
      <c r="C41" s="18" t="s">
        <v>54</v>
      </c>
      <c r="D41" s="66" t="s">
        <v>230</v>
      </c>
      <c r="E41" s="62">
        <v>82.5</v>
      </c>
      <c r="F41" s="63"/>
      <c r="G41" s="64">
        <v>300</v>
      </c>
      <c r="H41" s="151" t="s">
        <v>408</v>
      </c>
      <c r="I41" s="152">
        <v>300</v>
      </c>
      <c r="J41" s="65">
        <f t="shared" si="5"/>
        <v>83</v>
      </c>
      <c r="K41" s="168">
        <v>68.66</v>
      </c>
      <c r="L41" s="77">
        <f t="shared" si="6"/>
        <v>5698.78</v>
      </c>
      <c r="M41" s="101"/>
      <c r="N41" s="20"/>
    </row>
    <row r="42" spans="1:14" s="93" customFormat="1" ht="34.5" customHeight="1" x14ac:dyDescent="0.25">
      <c r="A42" s="82">
        <v>25</v>
      </c>
      <c r="B42" s="94" t="s">
        <v>57</v>
      </c>
      <c r="C42" s="95" t="s">
        <v>58</v>
      </c>
      <c r="D42" s="85" t="s">
        <v>230</v>
      </c>
      <c r="E42" s="86">
        <v>431.20000000000005</v>
      </c>
      <c r="F42" s="87"/>
      <c r="G42" s="88">
        <v>300</v>
      </c>
      <c r="H42" s="99" t="s">
        <v>409</v>
      </c>
      <c r="I42" s="100">
        <v>300</v>
      </c>
      <c r="J42" s="90">
        <f t="shared" si="5"/>
        <v>431</v>
      </c>
      <c r="K42" s="169">
        <v>66.75</v>
      </c>
      <c r="L42" s="91">
        <f t="shared" si="6"/>
        <v>28769.25</v>
      </c>
      <c r="M42" s="89"/>
      <c r="N42" s="92"/>
    </row>
    <row r="43" spans="1:14" s="25" customFormat="1" ht="34.5" customHeight="1" x14ac:dyDescent="0.25">
      <c r="A43" s="60" t="s">
        <v>363</v>
      </c>
      <c r="B43" s="61" t="s">
        <v>59</v>
      </c>
      <c r="C43" s="18" t="s">
        <v>60</v>
      </c>
      <c r="D43" s="66" t="s">
        <v>230</v>
      </c>
      <c r="E43" s="62">
        <v>520.30000000000007</v>
      </c>
      <c r="F43" s="63"/>
      <c r="G43" s="64">
        <v>300</v>
      </c>
      <c r="H43" s="151" t="s">
        <v>410</v>
      </c>
      <c r="I43" s="152">
        <v>300</v>
      </c>
      <c r="J43" s="65">
        <f t="shared" si="5"/>
        <v>520</v>
      </c>
      <c r="K43" s="168">
        <v>36.450000000000003</v>
      </c>
      <c r="L43" s="77">
        <f t="shared" si="6"/>
        <v>18954</v>
      </c>
      <c r="M43" s="101"/>
      <c r="N43" s="20"/>
    </row>
    <row r="44" spans="1:14" s="93" customFormat="1" ht="34.5" customHeight="1" x14ac:dyDescent="0.25">
      <c r="A44" s="82">
        <v>26</v>
      </c>
      <c r="B44" s="94" t="s">
        <v>61</v>
      </c>
      <c r="C44" s="95" t="s">
        <v>13</v>
      </c>
      <c r="D44" s="85" t="s">
        <v>226</v>
      </c>
      <c r="E44" s="86">
        <v>401.50000000000006</v>
      </c>
      <c r="F44" s="87"/>
      <c r="G44" s="88">
        <v>200</v>
      </c>
      <c r="H44" s="99" t="s">
        <v>411</v>
      </c>
      <c r="I44" s="100">
        <v>200</v>
      </c>
      <c r="J44" s="90">
        <f t="shared" si="5"/>
        <v>402</v>
      </c>
      <c r="K44" s="169">
        <v>12.89</v>
      </c>
      <c r="L44" s="91">
        <f t="shared" si="6"/>
        <v>5181.7800000000007</v>
      </c>
      <c r="M44" s="89"/>
      <c r="N44" s="92"/>
    </row>
    <row r="45" spans="1:14" s="25" customFormat="1" ht="34.5" customHeight="1" x14ac:dyDescent="0.25">
      <c r="A45" s="60">
        <v>27</v>
      </c>
      <c r="B45" s="61" t="s">
        <v>62</v>
      </c>
      <c r="C45" s="18" t="s">
        <v>13</v>
      </c>
      <c r="D45" s="66" t="s">
        <v>219</v>
      </c>
      <c r="E45" s="62">
        <v>277.20000000000005</v>
      </c>
      <c r="F45" s="63"/>
      <c r="G45" s="64">
        <v>50</v>
      </c>
      <c r="H45" s="151" t="s">
        <v>412</v>
      </c>
      <c r="I45" s="152">
        <v>50</v>
      </c>
      <c r="J45" s="65">
        <f t="shared" si="5"/>
        <v>277</v>
      </c>
      <c r="K45" s="168">
        <v>13.67</v>
      </c>
      <c r="L45" s="77">
        <f t="shared" si="6"/>
        <v>3786.59</v>
      </c>
      <c r="M45" s="101"/>
      <c r="N45" s="20"/>
    </row>
    <row r="46" spans="1:14" s="93" customFormat="1" ht="34.5" customHeight="1" x14ac:dyDescent="0.25">
      <c r="A46" s="82">
        <v>28</v>
      </c>
      <c r="B46" s="94" t="s">
        <v>63</v>
      </c>
      <c r="C46" s="95" t="s">
        <v>64</v>
      </c>
      <c r="D46" s="85" t="s">
        <v>214</v>
      </c>
      <c r="E46" s="86">
        <v>55.000000000000007</v>
      </c>
      <c r="F46" s="87"/>
      <c r="G46" s="88">
        <v>500</v>
      </c>
      <c r="H46" s="99" t="s">
        <v>413</v>
      </c>
      <c r="I46" s="100">
        <v>500</v>
      </c>
      <c r="J46" s="90">
        <f t="shared" si="5"/>
        <v>55</v>
      </c>
      <c r="K46" s="169">
        <v>27.45</v>
      </c>
      <c r="L46" s="91">
        <f t="shared" si="6"/>
        <v>1509.75</v>
      </c>
      <c r="M46" s="89"/>
      <c r="N46" s="92"/>
    </row>
    <row r="47" spans="1:14" s="25" customFormat="1" ht="34.5" customHeight="1" x14ac:dyDescent="0.25">
      <c r="A47" s="60" t="s">
        <v>364</v>
      </c>
      <c r="B47" s="61" t="s">
        <v>65</v>
      </c>
      <c r="C47" s="18" t="s">
        <v>66</v>
      </c>
      <c r="D47" s="66" t="s">
        <v>208</v>
      </c>
      <c r="E47" s="62">
        <v>29.700000000000003</v>
      </c>
      <c r="F47" s="63"/>
      <c r="G47" s="64">
        <v>1000</v>
      </c>
      <c r="H47" s="151" t="s">
        <v>414</v>
      </c>
      <c r="I47" s="152">
        <v>1000</v>
      </c>
      <c r="J47" s="65">
        <f t="shared" si="5"/>
        <v>30</v>
      </c>
      <c r="K47" s="168">
        <v>19.989999999999998</v>
      </c>
      <c r="L47" s="77">
        <f t="shared" si="6"/>
        <v>599.69999999999993</v>
      </c>
      <c r="M47" s="101"/>
      <c r="N47" s="20"/>
    </row>
    <row r="48" spans="1:14" s="93" customFormat="1" ht="34.5" customHeight="1" x14ac:dyDescent="0.25">
      <c r="A48" s="82">
        <v>29</v>
      </c>
      <c r="B48" s="94" t="s">
        <v>235</v>
      </c>
      <c r="C48" s="95" t="s">
        <v>69</v>
      </c>
      <c r="D48" s="85" t="s">
        <v>208</v>
      </c>
      <c r="E48" s="86">
        <v>112.2</v>
      </c>
      <c r="F48" s="87"/>
      <c r="G48" s="88">
        <v>1000</v>
      </c>
      <c r="H48" s="99" t="s">
        <v>415</v>
      </c>
      <c r="I48" s="100">
        <v>1000</v>
      </c>
      <c r="J48" s="90">
        <f t="shared" si="5"/>
        <v>112</v>
      </c>
      <c r="K48" s="169">
        <v>37.29</v>
      </c>
      <c r="L48" s="91">
        <f t="shared" si="6"/>
        <v>4176.4799999999996</v>
      </c>
      <c r="M48" s="89"/>
      <c r="N48" s="92"/>
    </row>
    <row r="49" spans="1:14" s="25" customFormat="1" ht="34.5" customHeight="1" x14ac:dyDescent="0.25">
      <c r="A49" s="60" t="s">
        <v>345</v>
      </c>
      <c r="B49" s="61" t="s">
        <v>70</v>
      </c>
      <c r="C49" s="18" t="s">
        <v>71</v>
      </c>
      <c r="D49" s="66" t="s">
        <v>208</v>
      </c>
      <c r="E49" s="62">
        <v>48.400000000000006</v>
      </c>
      <c r="F49" s="63"/>
      <c r="G49" s="64">
        <v>1000</v>
      </c>
      <c r="H49" s="151" t="s">
        <v>416</v>
      </c>
      <c r="I49" s="152">
        <v>1000</v>
      </c>
      <c r="J49" s="65">
        <f t="shared" si="5"/>
        <v>48</v>
      </c>
      <c r="K49" s="168">
        <v>22.43</v>
      </c>
      <c r="L49" s="77">
        <f t="shared" si="6"/>
        <v>1076.6399999999999</v>
      </c>
      <c r="M49" s="101"/>
      <c r="N49" s="20"/>
    </row>
    <row r="50" spans="1:14" s="93" customFormat="1" ht="34.5" customHeight="1" x14ac:dyDescent="0.25">
      <c r="A50" s="82">
        <v>30</v>
      </c>
      <c r="B50" s="94" t="s">
        <v>72</v>
      </c>
      <c r="C50" s="95" t="s">
        <v>73</v>
      </c>
      <c r="D50" s="85" t="s">
        <v>208</v>
      </c>
      <c r="E50" s="86">
        <v>229.9</v>
      </c>
      <c r="F50" s="87"/>
      <c r="G50" s="88">
        <v>1000</v>
      </c>
      <c r="H50" s="99" t="s">
        <v>417</v>
      </c>
      <c r="I50" s="100">
        <v>1000</v>
      </c>
      <c r="J50" s="90">
        <f t="shared" si="5"/>
        <v>230</v>
      </c>
      <c r="K50" s="169">
        <v>45.6</v>
      </c>
      <c r="L50" s="91">
        <f t="shared" si="6"/>
        <v>10488</v>
      </c>
      <c r="M50" s="89"/>
      <c r="N50" s="92"/>
    </row>
    <row r="51" spans="1:14" s="25" customFormat="1" ht="34.5" customHeight="1" x14ac:dyDescent="0.25">
      <c r="A51" s="60" t="s">
        <v>346</v>
      </c>
      <c r="B51" s="61" t="s">
        <v>74</v>
      </c>
      <c r="C51" s="18" t="s">
        <v>75</v>
      </c>
      <c r="D51" s="66" t="s">
        <v>208</v>
      </c>
      <c r="E51" s="62">
        <v>220.00000000000003</v>
      </c>
      <c r="F51" s="63"/>
      <c r="G51" s="64">
        <v>1000</v>
      </c>
      <c r="H51" s="151" t="s">
        <v>418</v>
      </c>
      <c r="I51" s="152">
        <v>1000</v>
      </c>
      <c r="J51" s="65">
        <f t="shared" si="5"/>
        <v>220</v>
      </c>
      <c r="K51" s="168">
        <v>20.87</v>
      </c>
      <c r="L51" s="77">
        <f t="shared" si="6"/>
        <v>4591.4000000000005</v>
      </c>
      <c r="M51" s="101"/>
      <c r="N51" s="20"/>
    </row>
    <row r="52" spans="1:14" s="97" customFormat="1" ht="34.5" customHeight="1" x14ac:dyDescent="0.25">
      <c r="A52" s="67">
        <v>31</v>
      </c>
      <c r="B52" s="68" t="s">
        <v>76</v>
      </c>
      <c r="C52" s="21" t="s">
        <v>77</v>
      </c>
      <c r="D52" s="73" t="s">
        <v>208</v>
      </c>
      <c r="E52" s="69">
        <v>215.60000000000002</v>
      </c>
      <c r="F52" s="70"/>
      <c r="G52" s="71">
        <v>1000</v>
      </c>
      <c r="H52" s="99" t="s">
        <v>419</v>
      </c>
      <c r="I52" s="100">
        <v>1000</v>
      </c>
      <c r="J52" s="75">
        <f t="shared" si="5"/>
        <v>216</v>
      </c>
      <c r="K52" s="167">
        <v>74.87</v>
      </c>
      <c r="L52" s="76">
        <f t="shared" si="6"/>
        <v>16171.920000000002</v>
      </c>
      <c r="M52" s="99"/>
      <c r="N52" s="59"/>
    </row>
    <row r="53" spans="1:14" s="25" customFormat="1" ht="34.5" customHeight="1" x14ac:dyDescent="0.25">
      <c r="A53" s="60" t="s">
        <v>347</v>
      </c>
      <c r="B53" s="61" t="s">
        <v>84</v>
      </c>
      <c r="C53" s="18" t="s">
        <v>85</v>
      </c>
      <c r="D53" s="66" t="s">
        <v>208</v>
      </c>
      <c r="E53" s="62">
        <v>126.50000000000001</v>
      </c>
      <c r="F53" s="63"/>
      <c r="G53" s="64">
        <v>1000</v>
      </c>
      <c r="H53" s="151" t="s">
        <v>420</v>
      </c>
      <c r="I53" s="152">
        <v>1000</v>
      </c>
      <c r="J53" s="65">
        <f t="shared" si="5"/>
        <v>127</v>
      </c>
      <c r="K53" s="168">
        <v>53.89</v>
      </c>
      <c r="L53" s="77">
        <f t="shared" si="6"/>
        <v>6844.03</v>
      </c>
      <c r="M53" s="101"/>
      <c r="N53" s="20"/>
    </row>
    <row r="54" spans="1:14" s="97" customFormat="1" ht="34.5" customHeight="1" x14ac:dyDescent="0.25">
      <c r="A54" s="67" t="s">
        <v>365</v>
      </c>
      <c r="B54" s="68" t="s">
        <v>86</v>
      </c>
      <c r="C54" s="22" t="s">
        <v>87</v>
      </c>
      <c r="D54" s="73" t="s">
        <v>208</v>
      </c>
      <c r="E54" s="69">
        <v>105.60000000000001</v>
      </c>
      <c r="F54" s="70"/>
      <c r="G54" s="71">
        <v>1000</v>
      </c>
      <c r="H54" s="99" t="s">
        <v>421</v>
      </c>
      <c r="I54" s="100">
        <v>1000</v>
      </c>
      <c r="J54" s="75">
        <f t="shared" si="5"/>
        <v>106</v>
      </c>
      <c r="K54" s="167">
        <v>53.96</v>
      </c>
      <c r="L54" s="76">
        <f t="shared" si="6"/>
        <v>5719.76</v>
      </c>
      <c r="M54" s="99"/>
      <c r="N54" s="59"/>
    </row>
    <row r="55" spans="1:14" s="25" customFormat="1" ht="34.5" customHeight="1" x14ac:dyDescent="0.25">
      <c r="A55" s="60" t="s">
        <v>366</v>
      </c>
      <c r="B55" s="61" t="s">
        <v>88</v>
      </c>
      <c r="C55" s="18" t="s">
        <v>89</v>
      </c>
      <c r="D55" s="66" t="s">
        <v>208</v>
      </c>
      <c r="E55" s="62">
        <v>121.00000000000001</v>
      </c>
      <c r="F55" s="63"/>
      <c r="G55" s="64">
        <v>1000</v>
      </c>
      <c r="H55" s="151" t="s">
        <v>422</v>
      </c>
      <c r="I55" s="152">
        <v>1000</v>
      </c>
      <c r="J55" s="65">
        <f t="shared" si="5"/>
        <v>121</v>
      </c>
      <c r="K55" s="168">
        <v>39.96</v>
      </c>
      <c r="L55" s="77">
        <f t="shared" si="6"/>
        <v>4835.16</v>
      </c>
      <c r="M55" s="101"/>
      <c r="N55" s="20"/>
    </row>
    <row r="56" spans="1:14" s="97" customFormat="1" ht="34.5" customHeight="1" x14ac:dyDescent="0.25">
      <c r="A56" s="67">
        <v>32</v>
      </c>
      <c r="B56" s="57" t="s">
        <v>78</v>
      </c>
      <c r="C56" s="21" t="s">
        <v>79</v>
      </c>
      <c r="D56" s="73" t="s">
        <v>208</v>
      </c>
      <c r="E56" s="73">
        <v>146.30000000000001</v>
      </c>
      <c r="F56" s="70"/>
      <c r="G56" s="71">
        <v>1000</v>
      </c>
      <c r="H56" s="99" t="s">
        <v>423</v>
      </c>
      <c r="I56" s="100">
        <v>1000</v>
      </c>
      <c r="J56" s="75">
        <f t="shared" si="5"/>
        <v>146</v>
      </c>
      <c r="K56" s="167">
        <v>81.5</v>
      </c>
      <c r="L56" s="76">
        <f t="shared" si="6"/>
        <v>11899</v>
      </c>
      <c r="M56" s="99"/>
      <c r="N56" s="59"/>
    </row>
    <row r="57" spans="1:14" s="25" customFormat="1" ht="34.5" customHeight="1" x14ac:dyDescent="0.25">
      <c r="A57" s="60" t="s">
        <v>343</v>
      </c>
      <c r="B57" s="78" t="s">
        <v>80</v>
      </c>
      <c r="C57" s="18" t="s">
        <v>81</v>
      </c>
      <c r="D57" s="66" t="s">
        <v>208</v>
      </c>
      <c r="E57" s="66">
        <v>150.70000000000002</v>
      </c>
      <c r="F57" s="63"/>
      <c r="G57" s="64">
        <v>1000</v>
      </c>
      <c r="H57" s="151" t="s">
        <v>424</v>
      </c>
      <c r="I57" s="152">
        <v>1000</v>
      </c>
      <c r="J57" s="65">
        <f t="shared" si="5"/>
        <v>151</v>
      </c>
      <c r="K57" s="168">
        <v>39.299999999999997</v>
      </c>
      <c r="L57" s="77">
        <f t="shared" si="6"/>
        <v>5934.2999999999993</v>
      </c>
      <c r="M57" s="101"/>
      <c r="N57" s="20"/>
    </row>
    <row r="58" spans="1:14" s="97" customFormat="1" ht="34.5" customHeight="1" x14ac:dyDescent="0.25">
      <c r="A58" s="67">
        <v>33</v>
      </c>
      <c r="B58" s="68" t="s">
        <v>82</v>
      </c>
      <c r="C58" s="21" t="s">
        <v>83</v>
      </c>
      <c r="D58" s="73" t="s">
        <v>208</v>
      </c>
      <c r="E58" s="69">
        <v>80.300000000000011</v>
      </c>
      <c r="F58" s="70"/>
      <c r="G58" s="71">
        <v>1000</v>
      </c>
      <c r="H58" s="99" t="s">
        <v>425</v>
      </c>
      <c r="I58" s="100">
        <v>1000</v>
      </c>
      <c r="J58" s="75">
        <f t="shared" si="5"/>
        <v>80</v>
      </c>
      <c r="K58" s="167">
        <v>108.97</v>
      </c>
      <c r="L58" s="76">
        <f t="shared" si="6"/>
        <v>8717.6</v>
      </c>
      <c r="M58" s="99"/>
      <c r="N58" s="59"/>
    </row>
    <row r="59" spans="1:14" s="25" customFormat="1" ht="34.5" customHeight="1" x14ac:dyDescent="0.25">
      <c r="A59" s="60">
        <v>34</v>
      </c>
      <c r="B59" s="78" t="s">
        <v>90</v>
      </c>
      <c r="C59" s="18" t="s">
        <v>91</v>
      </c>
      <c r="D59" s="66" t="s">
        <v>208</v>
      </c>
      <c r="E59" s="66">
        <v>424.6</v>
      </c>
      <c r="F59" s="63"/>
      <c r="G59" s="64">
        <v>1000</v>
      </c>
      <c r="H59" s="151" t="s">
        <v>426</v>
      </c>
      <c r="I59" s="152">
        <v>1000</v>
      </c>
      <c r="J59" s="65">
        <f t="shared" si="5"/>
        <v>425</v>
      </c>
      <c r="K59" s="168">
        <v>65.39</v>
      </c>
      <c r="L59" s="77">
        <f t="shared" si="6"/>
        <v>27790.75</v>
      </c>
      <c r="M59" s="101"/>
      <c r="N59" s="20"/>
    </row>
    <row r="60" spans="1:14" s="97" customFormat="1" ht="34.5" customHeight="1" x14ac:dyDescent="0.25">
      <c r="A60" s="67">
        <v>35</v>
      </c>
      <c r="B60" s="57" t="s">
        <v>322</v>
      </c>
      <c r="C60" s="38" t="s">
        <v>323</v>
      </c>
      <c r="D60" s="73" t="s">
        <v>208</v>
      </c>
      <c r="E60" s="73">
        <v>110.00000000000001</v>
      </c>
      <c r="F60" s="70"/>
      <c r="G60" s="71">
        <v>1000</v>
      </c>
      <c r="H60" s="99" t="s">
        <v>427</v>
      </c>
      <c r="I60" s="100">
        <v>1000</v>
      </c>
      <c r="J60" s="75">
        <f t="shared" si="5"/>
        <v>110</v>
      </c>
      <c r="K60" s="167">
        <v>69.150000000000006</v>
      </c>
      <c r="L60" s="76">
        <f t="shared" si="6"/>
        <v>7606.5000000000009</v>
      </c>
      <c r="M60" s="99"/>
      <c r="N60" s="59"/>
    </row>
    <row r="61" spans="1:14" s="25" customFormat="1" ht="34.5" customHeight="1" x14ac:dyDescent="0.25">
      <c r="A61" s="60" t="s">
        <v>367</v>
      </c>
      <c r="B61" s="78" t="s">
        <v>324</v>
      </c>
      <c r="C61" s="39" t="s">
        <v>325</v>
      </c>
      <c r="D61" s="66" t="s">
        <v>208</v>
      </c>
      <c r="E61" s="66">
        <v>82.5</v>
      </c>
      <c r="F61" s="63"/>
      <c r="G61" s="64">
        <v>1000</v>
      </c>
      <c r="H61" s="151" t="s">
        <v>428</v>
      </c>
      <c r="I61" s="152">
        <v>1000</v>
      </c>
      <c r="J61" s="65">
        <f t="shared" si="5"/>
        <v>83</v>
      </c>
      <c r="K61" s="168">
        <v>60.66</v>
      </c>
      <c r="L61" s="77">
        <f t="shared" si="6"/>
        <v>5034.78</v>
      </c>
      <c r="M61" s="101"/>
      <c r="N61" s="20"/>
    </row>
    <row r="62" spans="1:14" s="97" customFormat="1" ht="34.5" customHeight="1" x14ac:dyDescent="0.25">
      <c r="A62" s="67">
        <v>36</v>
      </c>
      <c r="B62" s="57" t="s">
        <v>352</v>
      </c>
      <c r="C62" s="23" t="s">
        <v>13</v>
      </c>
      <c r="D62" s="73" t="s">
        <v>208</v>
      </c>
      <c r="E62" s="69">
        <v>214.50000000000003</v>
      </c>
      <c r="F62" s="70"/>
      <c r="G62" s="71">
        <v>1000</v>
      </c>
      <c r="H62" s="99" t="s">
        <v>429</v>
      </c>
      <c r="I62" s="100">
        <v>1000</v>
      </c>
      <c r="J62" s="75">
        <f t="shared" si="5"/>
        <v>215</v>
      </c>
      <c r="K62" s="167">
        <v>41.45</v>
      </c>
      <c r="L62" s="76">
        <f t="shared" si="6"/>
        <v>8911.75</v>
      </c>
      <c r="M62" s="99"/>
      <c r="N62" s="59"/>
    </row>
    <row r="63" spans="1:14" s="25" customFormat="1" ht="34.5" customHeight="1" x14ac:dyDescent="0.25">
      <c r="A63" s="60" t="s">
        <v>348</v>
      </c>
      <c r="B63" s="78" t="s">
        <v>353</v>
      </c>
      <c r="C63" s="12" t="s">
        <v>13</v>
      </c>
      <c r="D63" s="66" t="s">
        <v>208</v>
      </c>
      <c r="E63" s="62">
        <v>187.00000000000003</v>
      </c>
      <c r="F63" s="63"/>
      <c r="G63" s="64">
        <v>1000</v>
      </c>
      <c r="H63" s="151" t="s">
        <v>430</v>
      </c>
      <c r="I63" s="152">
        <v>1000</v>
      </c>
      <c r="J63" s="65">
        <f t="shared" si="5"/>
        <v>187</v>
      </c>
      <c r="K63" s="168">
        <v>19.5</v>
      </c>
      <c r="L63" s="77">
        <f>J63*K63</f>
        <v>3646.5</v>
      </c>
      <c r="M63" s="101"/>
      <c r="N63" s="20"/>
    </row>
    <row r="64" spans="1:14" s="97" customFormat="1" ht="34.5" customHeight="1" x14ac:dyDescent="0.25">
      <c r="A64" s="67">
        <v>37</v>
      </c>
      <c r="B64" s="68" t="s">
        <v>252</v>
      </c>
      <c r="C64" s="21" t="s">
        <v>67</v>
      </c>
      <c r="D64" s="73" t="s">
        <v>208</v>
      </c>
      <c r="E64" s="69">
        <v>154</v>
      </c>
      <c r="F64" s="70"/>
      <c r="G64" s="71">
        <v>1000</v>
      </c>
      <c r="H64" s="99" t="s">
        <v>431</v>
      </c>
      <c r="I64" s="100">
        <v>1000</v>
      </c>
      <c r="J64" s="75">
        <f t="shared" si="5"/>
        <v>154</v>
      </c>
      <c r="K64" s="167">
        <v>39.76</v>
      </c>
      <c r="L64" s="76">
        <f t="shared" ref="L64:L66" si="7">J64*K64</f>
        <v>6123.04</v>
      </c>
      <c r="M64" s="99"/>
      <c r="N64" s="59"/>
    </row>
    <row r="65" spans="1:14" s="25" customFormat="1" ht="34.5" customHeight="1" x14ac:dyDescent="0.25">
      <c r="A65" s="60">
        <v>38</v>
      </c>
      <c r="B65" s="61" t="s">
        <v>354</v>
      </c>
      <c r="C65" s="18" t="s">
        <v>356</v>
      </c>
      <c r="D65" s="66" t="s">
        <v>214</v>
      </c>
      <c r="E65" s="62">
        <v>104.50000000000001</v>
      </c>
      <c r="F65" s="63"/>
      <c r="G65" s="64">
        <v>500</v>
      </c>
      <c r="H65" s="151" t="s">
        <v>432</v>
      </c>
      <c r="I65" s="152">
        <v>500</v>
      </c>
      <c r="J65" s="65">
        <f t="shared" si="5"/>
        <v>105</v>
      </c>
      <c r="K65" s="168">
        <v>24.9</v>
      </c>
      <c r="L65" s="77">
        <f>J65*K65</f>
        <v>2614.5</v>
      </c>
      <c r="M65" s="101"/>
      <c r="N65" s="20"/>
    </row>
    <row r="66" spans="1:14" s="97" customFormat="1" ht="34.5" customHeight="1" x14ac:dyDescent="0.25">
      <c r="A66" s="67" t="s">
        <v>349</v>
      </c>
      <c r="B66" s="68" t="s">
        <v>357</v>
      </c>
      <c r="C66" s="21" t="s">
        <v>68</v>
      </c>
      <c r="D66" s="73" t="s">
        <v>208</v>
      </c>
      <c r="E66" s="69">
        <v>137.5</v>
      </c>
      <c r="F66" s="70"/>
      <c r="G66" s="71">
        <v>1000</v>
      </c>
      <c r="H66" s="99" t="s">
        <v>433</v>
      </c>
      <c r="I66" s="100">
        <v>1000</v>
      </c>
      <c r="J66" s="75">
        <f t="shared" si="5"/>
        <v>138</v>
      </c>
      <c r="K66" s="167">
        <v>23.48</v>
      </c>
      <c r="L66" s="76">
        <f t="shared" si="7"/>
        <v>3240.2400000000002</v>
      </c>
      <c r="M66" s="99"/>
      <c r="N66" s="59"/>
    </row>
    <row r="67" spans="1:14" s="25" customFormat="1" ht="34.5" customHeight="1" x14ac:dyDescent="0.25">
      <c r="A67" s="60">
        <v>39</v>
      </c>
      <c r="B67" s="80" t="s">
        <v>207</v>
      </c>
      <c r="C67" s="18" t="s">
        <v>13</v>
      </c>
      <c r="D67" s="66" t="s">
        <v>208</v>
      </c>
      <c r="E67" s="62">
        <v>101.2</v>
      </c>
      <c r="F67" s="63"/>
      <c r="G67" s="64">
        <v>1000</v>
      </c>
      <c r="H67" s="151" t="s">
        <v>434</v>
      </c>
      <c r="I67" s="152">
        <v>500</v>
      </c>
      <c r="J67" s="65">
        <f t="shared" si="5"/>
        <v>202</v>
      </c>
      <c r="K67" s="168">
        <v>14.25</v>
      </c>
      <c r="L67" s="77">
        <f t="shared" ref="L67:L83" si="8">J67*K67</f>
        <v>2878.5</v>
      </c>
      <c r="M67" s="101"/>
      <c r="N67" s="20"/>
    </row>
    <row r="68" spans="1:14" s="97" customFormat="1" ht="34.5" customHeight="1" x14ac:dyDescent="0.25">
      <c r="A68" s="67">
        <v>40</v>
      </c>
      <c r="B68" s="68" t="s">
        <v>92</v>
      </c>
      <c r="C68" s="21" t="s">
        <v>13</v>
      </c>
      <c r="D68" s="73" t="s">
        <v>223</v>
      </c>
      <c r="E68" s="69">
        <v>553.30000000000007</v>
      </c>
      <c r="F68" s="70"/>
      <c r="G68" s="71">
        <v>2000</v>
      </c>
      <c r="H68" s="99" t="s">
        <v>435</v>
      </c>
      <c r="I68" s="100">
        <v>2000</v>
      </c>
      <c r="J68" s="75">
        <f t="shared" si="5"/>
        <v>553</v>
      </c>
      <c r="K68" s="167">
        <v>26.98</v>
      </c>
      <c r="L68" s="76">
        <f t="shared" si="8"/>
        <v>14919.94</v>
      </c>
      <c r="M68" s="99"/>
      <c r="N68" s="59"/>
    </row>
    <row r="69" spans="1:14" s="25" customFormat="1" ht="34.5" customHeight="1" x14ac:dyDescent="0.25">
      <c r="A69" s="60">
        <v>41</v>
      </c>
      <c r="B69" s="61" t="s">
        <v>93</v>
      </c>
      <c r="C69" s="18" t="s">
        <v>13</v>
      </c>
      <c r="D69" s="66" t="s">
        <v>209</v>
      </c>
      <c r="E69" s="62">
        <v>95.7</v>
      </c>
      <c r="F69" s="63"/>
      <c r="G69" s="64">
        <v>5000</v>
      </c>
      <c r="H69" s="151" t="s">
        <v>436</v>
      </c>
      <c r="I69" s="152">
        <v>2000</v>
      </c>
      <c r="J69" s="65">
        <f t="shared" si="5"/>
        <v>239</v>
      </c>
      <c r="K69" s="168">
        <v>33.75</v>
      </c>
      <c r="L69" s="77">
        <f t="shared" si="8"/>
        <v>8066.25</v>
      </c>
      <c r="M69" s="101"/>
      <c r="N69" s="20"/>
    </row>
    <row r="70" spans="1:14" s="97" customFormat="1" ht="34.5" customHeight="1" x14ac:dyDescent="0.25">
      <c r="A70" s="67">
        <v>42</v>
      </c>
      <c r="B70" s="68" t="s">
        <v>95</v>
      </c>
      <c r="C70" s="21" t="s">
        <v>96</v>
      </c>
      <c r="D70" s="73" t="s">
        <v>210</v>
      </c>
      <c r="E70" s="69">
        <v>118.80000000000001</v>
      </c>
      <c r="F70" s="70"/>
      <c r="G70" s="71">
        <v>4</v>
      </c>
      <c r="H70" s="99" t="s">
        <v>437</v>
      </c>
      <c r="I70" s="100">
        <v>4</v>
      </c>
      <c r="J70" s="75">
        <f t="shared" si="5"/>
        <v>119</v>
      </c>
      <c r="K70" s="167">
        <v>63.75</v>
      </c>
      <c r="L70" s="76">
        <f t="shared" si="8"/>
        <v>7586.25</v>
      </c>
      <c r="M70" s="99"/>
      <c r="N70" s="59"/>
    </row>
    <row r="71" spans="1:14" s="25" customFormat="1" ht="34.5" customHeight="1" x14ac:dyDescent="0.25">
      <c r="A71" s="60">
        <v>43</v>
      </c>
      <c r="B71" s="61" t="s">
        <v>341</v>
      </c>
      <c r="C71" s="18" t="s">
        <v>13</v>
      </c>
      <c r="D71" s="66" t="s">
        <v>122</v>
      </c>
      <c r="E71" s="62">
        <v>128.70000000000002</v>
      </c>
      <c r="F71" s="63"/>
      <c r="G71" s="64">
        <v>50</v>
      </c>
      <c r="H71" s="151" t="s">
        <v>438</v>
      </c>
      <c r="I71" s="152">
        <v>50</v>
      </c>
      <c r="J71" s="65">
        <f t="shared" si="5"/>
        <v>129</v>
      </c>
      <c r="K71" s="168">
        <v>24.69</v>
      </c>
      <c r="L71" s="77">
        <f t="shared" si="8"/>
        <v>3185.01</v>
      </c>
      <c r="M71" s="101"/>
      <c r="N71" s="20"/>
    </row>
    <row r="72" spans="1:14" s="97" customFormat="1" ht="34.5" customHeight="1" x14ac:dyDescent="0.25">
      <c r="A72" s="67">
        <v>44</v>
      </c>
      <c r="B72" s="68" t="s">
        <v>97</v>
      </c>
      <c r="C72" s="21" t="s">
        <v>98</v>
      </c>
      <c r="D72" s="73" t="s">
        <v>94</v>
      </c>
      <c r="E72" s="69">
        <v>106.7</v>
      </c>
      <c r="F72" s="70"/>
      <c r="G72" s="71">
        <v>4</v>
      </c>
      <c r="H72" s="99" t="s">
        <v>439</v>
      </c>
      <c r="I72" s="100">
        <v>4</v>
      </c>
      <c r="J72" s="75">
        <f t="shared" si="5"/>
        <v>107</v>
      </c>
      <c r="K72" s="167">
        <v>54.88</v>
      </c>
      <c r="L72" s="76">
        <f t="shared" si="8"/>
        <v>5872.16</v>
      </c>
      <c r="M72" s="99" t="s">
        <v>517</v>
      </c>
      <c r="N72" s="59"/>
    </row>
    <row r="73" spans="1:14" s="25" customFormat="1" ht="34.5" customHeight="1" x14ac:dyDescent="0.25">
      <c r="A73" s="60">
        <v>45</v>
      </c>
      <c r="B73" s="61" t="s">
        <v>99</v>
      </c>
      <c r="C73" s="18" t="s">
        <v>13</v>
      </c>
      <c r="D73" s="66" t="s">
        <v>211</v>
      </c>
      <c r="E73" s="62">
        <v>53.900000000000006</v>
      </c>
      <c r="F73" s="63"/>
      <c r="G73" s="64">
        <v>1600</v>
      </c>
      <c r="H73" s="151" t="s">
        <v>440</v>
      </c>
      <c r="I73" s="152">
        <v>1600</v>
      </c>
      <c r="J73" s="65">
        <f t="shared" si="5"/>
        <v>54</v>
      </c>
      <c r="K73" s="168">
        <v>12.56</v>
      </c>
      <c r="L73" s="77">
        <f t="shared" si="8"/>
        <v>678.24</v>
      </c>
      <c r="M73" s="101"/>
      <c r="N73" s="20"/>
    </row>
    <row r="74" spans="1:14" s="97" customFormat="1" ht="34.5" customHeight="1" x14ac:dyDescent="0.25">
      <c r="A74" s="67">
        <v>46</v>
      </c>
      <c r="B74" s="68" t="s">
        <v>278</v>
      </c>
      <c r="C74" s="21" t="s">
        <v>13</v>
      </c>
      <c r="D74" s="73" t="s">
        <v>211</v>
      </c>
      <c r="E74" s="69">
        <v>66</v>
      </c>
      <c r="F74" s="70"/>
      <c r="G74" s="71">
        <v>1600</v>
      </c>
      <c r="H74" s="99" t="s">
        <v>441</v>
      </c>
      <c r="I74" s="100">
        <v>1200</v>
      </c>
      <c r="J74" s="75">
        <f t="shared" si="5"/>
        <v>88</v>
      </c>
      <c r="K74" s="167">
        <v>14.75</v>
      </c>
      <c r="L74" s="76">
        <f t="shared" si="8"/>
        <v>1298</v>
      </c>
      <c r="M74" s="99"/>
      <c r="N74" s="59"/>
    </row>
    <row r="75" spans="1:14" s="25" customFormat="1" ht="34.5" customHeight="1" x14ac:dyDescent="0.25">
      <c r="A75" s="60">
        <v>47</v>
      </c>
      <c r="B75" s="61" t="s">
        <v>100</v>
      </c>
      <c r="C75" s="18" t="s">
        <v>13</v>
      </c>
      <c r="D75" s="66" t="s">
        <v>101</v>
      </c>
      <c r="E75" s="62">
        <v>482.90000000000003</v>
      </c>
      <c r="F75" s="63"/>
      <c r="G75" s="64">
        <v>2000</v>
      </c>
      <c r="H75" s="151" t="s">
        <v>442</v>
      </c>
      <c r="I75" s="152">
        <v>2000</v>
      </c>
      <c r="J75" s="65">
        <f t="shared" si="5"/>
        <v>483</v>
      </c>
      <c r="K75" s="168">
        <v>8.8699999999999992</v>
      </c>
      <c r="L75" s="77">
        <f t="shared" si="8"/>
        <v>4284.21</v>
      </c>
      <c r="M75" s="101"/>
      <c r="N75" s="20"/>
    </row>
    <row r="76" spans="1:14" s="97" customFormat="1" ht="34.5" customHeight="1" x14ac:dyDescent="0.25">
      <c r="A76" s="67">
        <v>48</v>
      </c>
      <c r="B76" s="68" t="s">
        <v>102</v>
      </c>
      <c r="C76" s="21" t="s">
        <v>13</v>
      </c>
      <c r="D76" s="73" t="s">
        <v>101</v>
      </c>
      <c r="E76" s="69">
        <v>563.20000000000005</v>
      </c>
      <c r="F76" s="70"/>
      <c r="G76" s="71">
        <v>2000</v>
      </c>
      <c r="H76" s="99" t="s">
        <v>443</v>
      </c>
      <c r="I76" s="100">
        <v>2000</v>
      </c>
      <c r="J76" s="75">
        <f t="shared" si="5"/>
        <v>563</v>
      </c>
      <c r="K76" s="167">
        <v>12.59</v>
      </c>
      <c r="L76" s="76">
        <f t="shared" si="8"/>
        <v>7088.17</v>
      </c>
      <c r="M76" s="99"/>
      <c r="N76" s="59"/>
    </row>
    <row r="77" spans="1:14" s="25" customFormat="1" ht="34.5" customHeight="1" x14ac:dyDescent="0.25">
      <c r="A77" s="60">
        <v>49</v>
      </c>
      <c r="B77" s="61" t="s">
        <v>103</v>
      </c>
      <c r="C77" s="18" t="s">
        <v>13</v>
      </c>
      <c r="D77" s="66" t="s">
        <v>104</v>
      </c>
      <c r="E77" s="62">
        <v>148.5</v>
      </c>
      <c r="F77" s="63"/>
      <c r="G77" s="64">
        <v>1000</v>
      </c>
      <c r="H77" s="151" t="s">
        <v>444</v>
      </c>
      <c r="I77" s="152">
        <v>2000</v>
      </c>
      <c r="J77" s="65">
        <f t="shared" si="5"/>
        <v>74</v>
      </c>
      <c r="K77" s="168">
        <v>18.45</v>
      </c>
      <c r="L77" s="77">
        <f t="shared" si="8"/>
        <v>1365.3</v>
      </c>
      <c r="M77" s="101"/>
      <c r="N77" s="20"/>
    </row>
    <row r="78" spans="1:14" s="97" customFormat="1" ht="34.5" customHeight="1" x14ac:dyDescent="0.25">
      <c r="A78" s="67">
        <v>50</v>
      </c>
      <c r="B78" s="68" t="s">
        <v>105</v>
      </c>
      <c r="C78" s="21" t="s">
        <v>13</v>
      </c>
      <c r="D78" s="73" t="s">
        <v>104</v>
      </c>
      <c r="E78" s="69">
        <v>166.10000000000002</v>
      </c>
      <c r="F78" s="70"/>
      <c r="G78" s="71">
        <v>1000</v>
      </c>
      <c r="H78" s="99" t="s">
        <v>445</v>
      </c>
      <c r="I78" s="100">
        <v>1000</v>
      </c>
      <c r="J78" s="75">
        <f t="shared" si="5"/>
        <v>166</v>
      </c>
      <c r="K78" s="167">
        <v>19.98</v>
      </c>
      <c r="L78" s="76">
        <f t="shared" si="8"/>
        <v>3316.6800000000003</v>
      </c>
      <c r="M78" s="99"/>
      <c r="N78" s="59"/>
    </row>
    <row r="79" spans="1:14" s="25" customFormat="1" ht="34.5" customHeight="1" x14ac:dyDescent="0.25">
      <c r="A79" s="60">
        <v>51</v>
      </c>
      <c r="B79" s="61" t="s">
        <v>106</v>
      </c>
      <c r="C79" s="18" t="s">
        <v>13</v>
      </c>
      <c r="D79" s="66" t="s">
        <v>107</v>
      </c>
      <c r="E79" s="62">
        <v>446.6</v>
      </c>
      <c r="F79" s="63"/>
      <c r="G79" s="64">
        <v>500</v>
      </c>
      <c r="H79" s="151" t="s">
        <v>446</v>
      </c>
      <c r="I79" s="152">
        <v>500</v>
      </c>
      <c r="J79" s="65">
        <f t="shared" si="5"/>
        <v>447</v>
      </c>
      <c r="K79" s="168">
        <v>21.35</v>
      </c>
      <c r="L79" s="77">
        <f t="shared" si="8"/>
        <v>9543.4500000000007</v>
      </c>
      <c r="M79" s="101"/>
      <c r="N79" s="20"/>
    </row>
    <row r="80" spans="1:14" s="97" customFormat="1" ht="34.5" customHeight="1" x14ac:dyDescent="0.25">
      <c r="A80" s="67">
        <v>52</v>
      </c>
      <c r="B80" s="68" t="s">
        <v>108</v>
      </c>
      <c r="C80" s="21" t="s">
        <v>13</v>
      </c>
      <c r="D80" s="73" t="s">
        <v>212</v>
      </c>
      <c r="E80" s="69">
        <v>270.60000000000002</v>
      </c>
      <c r="F80" s="70"/>
      <c r="G80" s="71">
        <v>2400</v>
      </c>
      <c r="H80" s="99" t="s">
        <v>447</v>
      </c>
      <c r="I80" s="100">
        <v>2400</v>
      </c>
      <c r="J80" s="75">
        <f t="shared" si="5"/>
        <v>271</v>
      </c>
      <c r="K80" s="167">
        <v>49.35</v>
      </c>
      <c r="L80" s="76">
        <f t="shared" si="8"/>
        <v>13373.85</v>
      </c>
      <c r="M80" s="99"/>
      <c r="N80" s="59"/>
    </row>
    <row r="81" spans="1:14" s="25" customFormat="1" ht="34.5" customHeight="1" x14ac:dyDescent="0.25">
      <c r="A81" s="60">
        <v>53</v>
      </c>
      <c r="B81" s="61" t="s">
        <v>109</v>
      </c>
      <c r="C81" s="18" t="s">
        <v>13</v>
      </c>
      <c r="D81" s="66" t="s">
        <v>213</v>
      </c>
      <c r="E81" s="62">
        <v>134.20000000000002</v>
      </c>
      <c r="F81" s="63"/>
      <c r="G81" s="64">
        <v>3000</v>
      </c>
      <c r="H81" s="151" t="s">
        <v>448</v>
      </c>
      <c r="I81" s="152">
        <v>3000</v>
      </c>
      <c r="J81" s="65">
        <f t="shared" si="5"/>
        <v>134</v>
      </c>
      <c r="K81" s="168">
        <v>43.49</v>
      </c>
      <c r="L81" s="77">
        <f t="shared" si="8"/>
        <v>5827.66</v>
      </c>
      <c r="M81" s="101"/>
      <c r="N81" s="20"/>
    </row>
    <row r="82" spans="1:14" s="97" customFormat="1" ht="34.5" customHeight="1" x14ac:dyDescent="0.25">
      <c r="A82" s="67">
        <v>54</v>
      </c>
      <c r="B82" s="57" t="s">
        <v>336</v>
      </c>
      <c r="C82" s="21" t="s">
        <v>279</v>
      </c>
      <c r="D82" s="73" t="s">
        <v>208</v>
      </c>
      <c r="E82" s="73">
        <v>825.00000000000011</v>
      </c>
      <c r="F82" s="70"/>
      <c r="G82" s="71">
        <v>1000</v>
      </c>
      <c r="H82" s="99" t="s">
        <v>449</v>
      </c>
      <c r="I82" s="100">
        <v>1000</v>
      </c>
      <c r="J82" s="75">
        <f t="shared" si="5"/>
        <v>825</v>
      </c>
      <c r="K82" s="167">
        <v>37.96</v>
      </c>
      <c r="L82" s="76">
        <f t="shared" si="8"/>
        <v>31317</v>
      </c>
      <c r="M82" s="99"/>
      <c r="N82" s="59"/>
    </row>
    <row r="83" spans="1:14" s="25" customFormat="1" ht="34.5" customHeight="1" x14ac:dyDescent="0.25">
      <c r="A83" s="105">
        <v>55</v>
      </c>
      <c r="B83" s="106" t="s">
        <v>110</v>
      </c>
      <c r="C83" s="60" t="s">
        <v>280</v>
      </c>
      <c r="D83" s="66" t="s">
        <v>245</v>
      </c>
      <c r="E83" s="107">
        <v>1805.1000000000001</v>
      </c>
      <c r="F83" s="112"/>
      <c r="G83" s="109">
        <v>1000</v>
      </c>
      <c r="H83" s="153" t="s">
        <v>450</v>
      </c>
      <c r="I83" s="154">
        <v>1000</v>
      </c>
      <c r="J83" s="110">
        <f t="shared" si="5"/>
        <v>1805</v>
      </c>
      <c r="K83" s="172">
        <v>44</v>
      </c>
      <c r="L83" s="111">
        <f t="shared" si="8"/>
        <v>79420</v>
      </c>
      <c r="M83" s="147" t="s">
        <v>518</v>
      </c>
      <c r="N83" s="20"/>
    </row>
    <row r="84" spans="1:14" s="25" customFormat="1" ht="34.5" customHeight="1" x14ac:dyDescent="0.25">
      <c r="A84" s="105"/>
      <c r="B84" s="106"/>
      <c r="C84" s="19" t="s">
        <v>111</v>
      </c>
      <c r="D84" s="66" t="s">
        <v>245</v>
      </c>
      <c r="E84" s="107" t="e">
        <v>#N/A</v>
      </c>
      <c r="F84" s="112"/>
      <c r="G84" s="109"/>
      <c r="H84" s="157"/>
      <c r="I84" s="158"/>
      <c r="J84" s="110"/>
      <c r="K84" s="173"/>
      <c r="L84" s="111"/>
      <c r="M84" s="184"/>
      <c r="N84" s="20"/>
    </row>
    <row r="85" spans="1:14" s="25" customFormat="1" ht="34.5" customHeight="1" x14ac:dyDescent="0.25">
      <c r="A85" s="105"/>
      <c r="B85" s="106"/>
      <c r="C85" s="19" t="s">
        <v>281</v>
      </c>
      <c r="D85" s="66" t="s">
        <v>245</v>
      </c>
      <c r="E85" s="107" t="e">
        <v>#N/A</v>
      </c>
      <c r="F85" s="112"/>
      <c r="G85" s="109"/>
      <c r="H85" s="155"/>
      <c r="I85" s="156"/>
      <c r="J85" s="110"/>
      <c r="K85" s="174"/>
      <c r="L85" s="111"/>
      <c r="M85" s="149"/>
      <c r="N85" s="20"/>
    </row>
    <row r="86" spans="1:14" s="97" customFormat="1" ht="34.5" customHeight="1" x14ac:dyDescent="0.25">
      <c r="A86" s="114">
        <v>56</v>
      </c>
      <c r="B86" s="115" t="s">
        <v>113</v>
      </c>
      <c r="C86" s="22" t="s">
        <v>282</v>
      </c>
      <c r="D86" s="73" t="s">
        <v>245</v>
      </c>
      <c r="E86" s="116">
        <v>1431.1000000000001</v>
      </c>
      <c r="F86" s="117"/>
      <c r="G86" s="118">
        <v>1000</v>
      </c>
      <c r="H86" s="131" t="s">
        <v>451</v>
      </c>
      <c r="I86" s="131">
        <v>1000</v>
      </c>
      <c r="J86" s="119">
        <f>ROUND(IF(ISBLANK(I86),E86, (G86*E86)/I86),0)</f>
        <v>1431</v>
      </c>
      <c r="K86" s="175">
        <v>44</v>
      </c>
      <c r="L86" s="113">
        <f>J86*K86</f>
        <v>62964</v>
      </c>
      <c r="M86" s="131" t="s">
        <v>519</v>
      </c>
      <c r="N86" s="59"/>
    </row>
    <row r="87" spans="1:14" s="97" customFormat="1" ht="34.5" customHeight="1" x14ac:dyDescent="0.25">
      <c r="A87" s="114"/>
      <c r="B87" s="115"/>
      <c r="C87" s="21" t="s">
        <v>114</v>
      </c>
      <c r="D87" s="67" t="s">
        <v>245</v>
      </c>
      <c r="E87" s="116" t="e">
        <v>#N/A</v>
      </c>
      <c r="F87" s="117"/>
      <c r="G87" s="118"/>
      <c r="H87" s="159"/>
      <c r="I87" s="159"/>
      <c r="J87" s="119"/>
      <c r="K87" s="176"/>
      <c r="L87" s="113"/>
      <c r="M87" s="159"/>
      <c r="N87" s="59"/>
    </row>
    <row r="88" spans="1:14" s="97" customFormat="1" ht="34.5" customHeight="1" x14ac:dyDescent="0.25">
      <c r="A88" s="114"/>
      <c r="B88" s="115"/>
      <c r="C88" s="22" t="s">
        <v>283</v>
      </c>
      <c r="D88" s="73" t="s">
        <v>245</v>
      </c>
      <c r="E88" s="116" t="e">
        <v>#N/A</v>
      </c>
      <c r="F88" s="117"/>
      <c r="G88" s="118"/>
      <c r="H88" s="132"/>
      <c r="I88" s="132"/>
      <c r="J88" s="119"/>
      <c r="K88" s="177"/>
      <c r="L88" s="113"/>
      <c r="M88" s="132"/>
      <c r="N88" s="59"/>
    </row>
    <row r="89" spans="1:14" s="25" customFormat="1" ht="34.5" customHeight="1" x14ac:dyDescent="0.25">
      <c r="A89" s="105">
        <v>57</v>
      </c>
      <c r="B89" s="106" t="s">
        <v>115</v>
      </c>
      <c r="C89" s="19" t="s">
        <v>284</v>
      </c>
      <c r="D89" s="66" t="s">
        <v>245</v>
      </c>
      <c r="E89" s="107">
        <v>103.4</v>
      </c>
      <c r="F89" s="112"/>
      <c r="G89" s="109">
        <v>1000</v>
      </c>
      <c r="H89" s="153" t="s">
        <v>452</v>
      </c>
      <c r="I89" s="154">
        <v>1000</v>
      </c>
      <c r="J89" s="110">
        <f>ROUND(IF(ISBLANK(I89),E89, (G89*E89)/I89),0)</f>
        <v>103</v>
      </c>
      <c r="K89" s="172">
        <v>44</v>
      </c>
      <c r="L89" s="111">
        <f>J89*K89</f>
        <v>4532</v>
      </c>
      <c r="M89" s="147" t="s">
        <v>520</v>
      </c>
      <c r="N89" s="20"/>
    </row>
    <row r="90" spans="1:14" s="25" customFormat="1" ht="34.5" customHeight="1" x14ac:dyDescent="0.25">
      <c r="A90" s="105"/>
      <c r="B90" s="106"/>
      <c r="C90" s="19" t="s">
        <v>116</v>
      </c>
      <c r="D90" s="66" t="s">
        <v>245</v>
      </c>
      <c r="E90" s="107" t="e">
        <v>#N/A</v>
      </c>
      <c r="F90" s="112"/>
      <c r="G90" s="109"/>
      <c r="H90" s="157"/>
      <c r="I90" s="158"/>
      <c r="J90" s="110"/>
      <c r="K90" s="173"/>
      <c r="L90" s="111"/>
      <c r="M90" s="184"/>
      <c r="N90" s="20"/>
    </row>
    <row r="91" spans="1:14" s="25" customFormat="1" ht="34.5" customHeight="1" x14ac:dyDescent="0.25">
      <c r="A91" s="105"/>
      <c r="B91" s="106"/>
      <c r="C91" s="19" t="s">
        <v>285</v>
      </c>
      <c r="D91" s="66" t="s">
        <v>245</v>
      </c>
      <c r="E91" s="107" t="e">
        <v>#N/A</v>
      </c>
      <c r="F91" s="112"/>
      <c r="G91" s="109"/>
      <c r="H91" s="155"/>
      <c r="I91" s="156"/>
      <c r="J91" s="110"/>
      <c r="K91" s="174"/>
      <c r="L91" s="111"/>
      <c r="M91" s="149"/>
      <c r="N91" s="20"/>
    </row>
    <row r="92" spans="1:14" s="97" customFormat="1" ht="34.5" customHeight="1" x14ac:dyDescent="0.25">
      <c r="A92" s="114">
        <v>58</v>
      </c>
      <c r="B92" s="115" t="s">
        <v>117</v>
      </c>
      <c r="C92" s="22" t="s">
        <v>286</v>
      </c>
      <c r="D92" s="73" t="s">
        <v>245</v>
      </c>
      <c r="E92" s="116">
        <v>910.80000000000007</v>
      </c>
      <c r="F92" s="117"/>
      <c r="G92" s="118">
        <v>1000</v>
      </c>
      <c r="H92" s="131" t="s">
        <v>453</v>
      </c>
      <c r="I92" s="131">
        <v>1000</v>
      </c>
      <c r="J92" s="119">
        <f>ROUND(IF(ISBLANK(I92),E92, (G92*E92)/I92),0)</f>
        <v>911</v>
      </c>
      <c r="K92" s="175">
        <v>44</v>
      </c>
      <c r="L92" s="113">
        <f>J92*K92</f>
        <v>40084</v>
      </c>
      <c r="M92" s="131" t="s">
        <v>521</v>
      </c>
      <c r="N92" s="59"/>
    </row>
    <row r="93" spans="1:14" s="97" customFormat="1" ht="34.5" customHeight="1" x14ac:dyDescent="0.25">
      <c r="A93" s="114"/>
      <c r="B93" s="115"/>
      <c r="C93" s="22" t="s">
        <v>118</v>
      </c>
      <c r="D93" s="73" t="s">
        <v>245</v>
      </c>
      <c r="E93" s="116" t="e">
        <v>#N/A</v>
      </c>
      <c r="F93" s="117"/>
      <c r="G93" s="118"/>
      <c r="H93" s="159"/>
      <c r="I93" s="159"/>
      <c r="J93" s="119"/>
      <c r="K93" s="176"/>
      <c r="L93" s="113"/>
      <c r="M93" s="159"/>
      <c r="N93" s="59"/>
    </row>
    <row r="94" spans="1:14" s="97" customFormat="1" ht="34.5" customHeight="1" x14ac:dyDescent="0.25">
      <c r="A94" s="114"/>
      <c r="B94" s="115"/>
      <c r="C94" s="22" t="s">
        <v>287</v>
      </c>
      <c r="D94" s="73" t="s">
        <v>245</v>
      </c>
      <c r="E94" s="116" t="e">
        <v>#N/A</v>
      </c>
      <c r="F94" s="117"/>
      <c r="G94" s="118"/>
      <c r="H94" s="132"/>
      <c r="I94" s="132"/>
      <c r="J94" s="119"/>
      <c r="K94" s="177"/>
      <c r="L94" s="113"/>
      <c r="M94" s="132"/>
      <c r="N94" s="59"/>
    </row>
    <row r="95" spans="1:14" s="25" customFormat="1" ht="34.5" customHeight="1" x14ac:dyDescent="0.25">
      <c r="A95" s="60">
        <v>59</v>
      </c>
      <c r="B95" s="61" t="s">
        <v>119</v>
      </c>
      <c r="C95" s="18" t="s">
        <v>13</v>
      </c>
      <c r="D95" s="66" t="s">
        <v>112</v>
      </c>
      <c r="E95" s="62">
        <v>15.400000000000002</v>
      </c>
      <c r="F95" s="63"/>
      <c r="G95" s="64">
        <v>1000</v>
      </c>
      <c r="H95" s="151" t="s">
        <v>454</v>
      </c>
      <c r="I95" s="152">
        <v>1000</v>
      </c>
      <c r="J95" s="65">
        <f t="shared" ref="J95:J104" si="9">ROUND(IF(ISBLANK(I95),E95, (G95*E95)/I95),0)</f>
        <v>15</v>
      </c>
      <c r="K95" s="178">
        <v>42</v>
      </c>
      <c r="L95" s="77">
        <f t="shared" ref="L95:L104" si="10">J95*K95</f>
        <v>630</v>
      </c>
      <c r="M95" s="101"/>
      <c r="N95" s="20"/>
    </row>
    <row r="96" spans="1:14" s="97" customFormat="1" ht="34.5" customHeight="1" x14ac:dyDescent="0.25">
      <c r="A96" s="67">
        <v>60</v>
      </c>
      <c r="B96" s="68" t="s">
        <v>120</v>
      </c>
      <c r="C96" s="21" t="s">
        <v>13</v>
      </c>
      <c r="D96" s="73" t="s">
        <v>112</v>
      </c>
      <c r="E96" s="69">
        <v>46.2</v>
      </c>
      <c r="F96" s="70"/>
      <c r="G96" s="71">
        <v>1000</v>
      </c>
      <c r="H96" s="99" t="s">
        <v>455</v>
      </c>
      <c r="I96" s="100">
        <v>1000</v>
      </c>
      <c r="J96" s="75">
        <f t="shared" si="9"/>
        <v>46</v>
      </c>
      <c r="K96" s="179">
        <v>42</v>
      </c>
      <c r="L96" s="76">
        <f t="shared" si="10"/>
        <v>1932</v>
      </c>
      <c r="M96" s="99"/>
      <c r="N96" s="59"/>
    </row>
    <row r="97" spans="1:14" s="25" customFormat="1" ht="34.5" customHeight="1" x14ac:dyDescent="0.25">
      <c r="A97" s="60">
        <v>61</v>
      </c>
      <c r="B97" s="61" t="s">
        <v>254</v>
      </c>
      <c r="C97" s="18" t="s">
        <v>13</v>
      </c>
      <c r="D97" s="66" t="s">
        <v>112</v>
      </c>
      <c r="E97" s="62">
        <v>18.700000000000003</v>
      </c>
      <c r="F97" s="63"/>
      <c r="G97" s="64">
        <v>1000</v>
      </c>
      <c r="H97" s="151" t="s">
        <v>456</v>
      </c>
      <c r="I97" s="152">
        <v>1000</v>
      </c>
      <c r="J97" s="65">
        <f t="shared" si="9"/>
        <v>19</v>
      </c>
      <c r="K97" s="178">
        <v>42</v>
      </c>
      <c r="L97" s="77">
        <f t="shared" si="10"/>
        <v>798</v>
      </c>
      <c r="M97" s="101" t="s">
        <v>522</v>
      </c>
      <c r="N97" s="20"/>
    </row>
    <row r="98" spans="1:14" s="97" customFormat="1" ht="34.5" customHeight="1" x14ac:dyDescent="0.25">
      <c r="A98" s="67">
        <v>62</v>
      </c>
      <c r="B98" s="57" t="s">
        <v>121</v>
      </c>
      <c r="C98" s="22" t="s">
        <v>13</v>
      </c>
      <c r="D98" s="73" t="s">
        <v>215</v>
      </c>
      <c r="E98" s="69">
        <v>259.60000000000002</v>
      </c>
      <c r="F98" s="70"/>
      <c r="G98" s="71">
        <v>144</v>
      </c>
      <c r="H98" s="99" t="s">
        <v>457</v>
      </c>
      <c r="I98" s="100">
        <v>144</v>
      </c>
      <c r="J98" s="75">
        <f t="shared" si="9"/>
        <v>260</v>
      </c>
      <c r="K98" s="167">
        <v>9.89</v>
      </c>
      <c r="L98" s="76">
        <f t="shared" si="10"/>
        <v>2571.4</v>
      </c>
      <c r="M98" s="99"/>
      <c r="N98" s="59"/>
    </row>
    <row r="99" spans="1:14" s="25" customFormat="1" ht="34.5" customHeight="1" x14ac:dyDescent="0.25">
      <c r="A99" s="60">
        <v>63</v>
      </c>
      <c r="B99" s="78" t="s">
        <v>243</v>
      </c>
      <c r="C99" s="19" t="s">
        <v>244</v>
      </c>
      <c r="D99" s="66" t="s">
        <v>245</v>
      </c>
      <c r="E99" s="62">
        <v>36.300000000000004</v>
      </c>
      <c r="F99" s="63"/>
      <c r="G99" s="64">
        <v>1000</v>
      </c>
      <c r="H99" s="151" t="s">
        <v>458</v>
      </c>
      <c r="I99" s="152">
        <v>1000</v>
      </c>
      <c r="J99" s="65">
        <f t="shared" si="9"/>
        <v>36</v>
      </c>
      <c r="K99" s="168">
        <v>32.450000000000003</v>
      </c>
      <c r="L99" s="77">
        <f t="shared" si="10"/>
        <v>1168.2</v>
      </c>
      <c r="M99" s="101"/>
      <c r="N99" s="20"/>
    </row>
    <row r="100" spans="1:14" s="97" customFormat="1" ht="34.5" customHeight="1" x14ac:dyDescent="0.25">
      <c r="A100" s="67">
        <v>64</v>
      </c>
      <c r="B100" s="57" t="s">
        <v>288</v>
      </c>
      <c r="C100" s="22" t="s">
        <v>289</v>
      </c>
      <c r="D100" s="73" t="s">
        <v>208</v>
      </c>
      <c r="E100" s="69">
        <v>327.8</v>
      </c>
      <c r="F100" s="70"/>
      <c r="G100" s="71">
        <v>1000</v>
      </c>
      <c r="H100" s="99" t="s">
        <v>459</v>
      </c>
      <c r="I100" s="100">
        <v>1000</v>
      </c>
      <c r="J100" s="75">
        <f t="shared" si="9"/>
        <v>328</v>
      </c>
      <c r="K100" s="167">
        <v>37.96</v>
      </c>
      <c r="L100" s="76">
        <f t="shared" si="10"/>
        <v>12450.880000000001</v>
      </c>
      <c r="M100" s="99"/>
      <c r="N100" s="59"/>
    </row>
    <row r="101" spans="1:14" s="25" customFormat="1" ht="34.5" customHeight="1" x14ac:dyDescent="0.25">
      <c r="A101" s="60">
        <v>65</v>
      </c>
      <c r="B101" s="61" t="s">
        <v>123</v>
      </c>
      <c r="C101" s="18" t="s">
        <v>13</v>
      </c>
      <c r="D101" s="66" t="s">
        <v>216</v>
      </c>
      <c r="E101" s="62">
        <v>1580.7</v>
      </c>
      <c r="F101" s="63"/>
      <c r="G101" s="64">
        <v>100</v>
      </c>
      <c r="H101" s="151" t="s">
        <v>460</v>
      </c>
      <c r="I101" s="152">
        <v>100</v>
      </c>
      <c r="J101" s="65">
        <f t="shared" si="9"/>
        <v>1581</v>
      </c>
      <c r="K101" s="168">
        <v>24.89</v>
      </c>
      <c r="L101" s="77">
        <f t="shared" si="10"/>
        <v>39351.090000000004</v>
      </c>
      <c r="M101" s="101"/>
      <c r="N101" s="20"/>
    </row>
    <row r="102" spans="1:14" s="97" customFormat="1" ht="34.5" customHeight="1" x14ac:dyDescent="0.25">
      <c r="A102" s="67">
        <v>66</v>
      </c>
      <c r="B102" s="68" t="s">
        <v>248</v>
      </c>
      <c r="C102" s="21" t="s">
        <v>246</v>
      </c>
      <c r="D102" s="73" t="s">
        <v>247</v>
      </c>
      <c r="E102" s="69">
        <v>203.50000000000003</v>
      </c>
      <c r="F102" s="70"/>
      <c r="G102" s="71">
        <v>5250</v>
      </c>
      <c r="H102" s="99" t="s">
        <v>461</v>
      </c>
      <c r="I102" s="100">
        <v>5250</v>
      </c>
      <c r="J102" s="75">
        <f t="shared" si="9"/>
        <v>204</v>
      </c>
      <c r="K102" s="167">
        <v>42.37</v>
      </c>
      <c r="L102" s="76">
        <f t="shared" si="10"/>
        <v>8643.48</v>
      </c>
      <c r="M102" s="99"/>
      <c r="N102" s="59"/>
    </row>
    <row r="103" spans="1:14" s="25" customFormat="1" ht="34.5" customHeight="1" x14ac:dyDescent="0.25">
      <c r="A103" s="60">
        <v>67</v>
      </c>
      <c r="B103" s="61" t="s">
        <v>330</v>
      </c>
      <c r="C103" s="18" t="s">
        <v>124</v>
      </c>
      <c r="D103" s="66" t="s">
        <v>217</v>
      </c>
      <c r="E103" s="62">
        <v>661.1</v>
      </c>
      <c r="F103" s="72"/>
      <c r="G103" s="64">
        <v>6000</v>
      </c>
      <c r="H103" s="151" t="s">
        <v>462</v>
      </c>
      <c r="I103" s="152">
        <v>6000</v>
      </c>
      <c r="J103" s="65">
        <f t="shared" si="9"/>
        <v>661</v>
      </c>
      <c r="K103" s="168">
        <v>39.89</v>
      </c>
      <c r="L103" s="77">
        <f t="shared" si="10"/>
        <v>26367.29</v>
      </c>
      <c r="M103" s="101"/>
      <c r="N103" s="20"/>
    </row>
    <row r="104" spans="1:14" s="97" customFormat="1" ht="34.5" customHeight="1" x14ac:dyDescent="0.25">
      <c r="A104" s="114">
        <v>68</v>
      </c>
      <c r="B104" s="115" t="s">
        <v>342</v>
      </c>
      <c r="C104" s="21" t="s">
        <v>125</v>
      </c>
      <c r="D104" s="73" t="s">
        <v>218</v>
      </c>
      <c r="E104" s="116">
        <v>220.00000000000003</v>
      </c>
      <c r="F104" s="117"/>
      <c r="G104" s="118">
        <v>8000</v>
      </c>
      <c r="H104" s="131" t="s">
        <v>463</v>
      </c>
      <c r="I104" s="131">
        <v>8000</v>
      </c>
      <c r="J104" s="119">
        <f t="shared" si="9"/>
        <v>220</v>
      </c>
      <c r="K104" s="180">
        <v>19.28</v>
      </c>
      <c r="L104" s="113">
        <f t="shared" si="10"/>
        <v>4241.6000000000004</v>
      </c>
      <c r="M104" s="131"/>
      <c r="N104" s="59"/>
    </row>
    <row r="105" spans="1:14" s="97" customFormat="1" ht="34.5" customHeight="1" x14ac:dyDescent="0.25">
      <c r="A105" s="114"/>
      <c r="B105" s="115"/>
      <c r="C105" s="21" t="s">
        <v>292</v>
      </c>
      <c r="D105" s="73" t="s">
        <v>337</v>
      </c>
      <c r="E105" s="116" t="e">
        <v>#N/A</v>
      </c>
      <c r="F105" s="117"/>
      <c r="G105" s="118"/>
      <c r="H105" s="132"/>
      <c r="I105" s="132"/>
      <c r="J105" s="119"/>
      <c r="K105" s="181"/>
      <c r="L105" s="113"/>
      <c r="M105" s="132"/>
      <c r="N105" s="59"/>
    </row>
    <row r="106" spans="1:14" s="25" customFormat="1" ht="34.5" customHeight="1" x14ac:dyDescent="0.25">
      <c r="A106" s="60">
        <v>69</v>
      </c>
      <c r="B106" s="61" t="s">
        <v>126</v>
      </c>
      <c r="C106" s="18" t="s">
        <v>127</v>
      </c>
      <c r="D106" s="66" t="s">
        <v>216</v>
      </c>
      <c r="E106" s="62">
        <v>110.00000000000001</v>
      </c>
      <c r="F106" s="63"/>
      <c r="G106" s="64">
        <v>100</v>
      </c>
      <c r="H106" s="151" t="s">
        <v>464</v>
      </c>
      <c r="I106" s="152">
        <v>100</v>
      </c>
      <c r="J106" s="65">
        <f>ROUND(IF(ISBLANK(I106),E106, (G106*E106)/I106),0)</f>
        <v>110</v>
      </c>
      <c r="K106" s="168">
        <v>40.89</v>
      </c>
      <c r="L106" s="77">
        <f>J106*K106</f>
        <v>4497.8999999999996</v>
      </c>
      <c r="M106" s="101"/>
      <c r="N106" s="20"/>
    </row>
    <row r="107" spans="1:14" s="97" customFormat="1" ht="34.5" customHeight="1" x14ac:dyDescent="0.25">
      <c r="A107" s="67">
        <v>70</v>
      </c>
      <c r="B107" s="68" t="s">
        <v>128</v>
      </c>
      <c r="C107" s="21" t="s">
        <v>129</v>
      </c>
      <c r="D107" s="73" t="s">
        <v>216</v>
      </c>
      <c r="E107" s="69">
        <v>132</v>
      </c>
      <c r="F107" s="70"/>
      <c r="G107" s="71">
        <v>100</v>
      </c>
      <c r="H107" s="99" t="s">
        <v>465</v>
      </c>
      <c r="I107" s="100">
        <v>100</v>
      </c>
      <c r="J107" s="75">
        <f>ROUND(IF(ISBLANK(I107),E107, (G107*E107)/I107),0)</f>
        <v>132</v>
      </c>
      <c r="K107" s="167">
        <v>49.89</v>
      </c>
      <c r="L107" s="76">
        <f>J107*K107</f>
        <v>6585.4800000000005</v>
      </c>
      <c r="M107" s="99"/>
      <c r="N107" s="59"/>
    </row>
    <row r="108" spans="1:14" s="25" customFormat="1" ht="34.5" customHeight="1" x14ac:dyDescent="0.25">
      <c r="A108" s="105">
        <v>71</v>
      </c>
      <c r="B108" s="106" t="s">
        <v>130</v>
      </c>
      <c r="C108" s="60" t="s">
        <v>293</v>
      </c>
      <c r="D108" s="66" t="s">
        <v>208</v>
      </c>
      <c r="E108" s="107">
        <v>1610.4</v>
      </c>
      <c r="F108" s="112"/>
      <c r="G108" s="109">
        <v>1000</v>
      </c>
      <c r="H108" s="153" t="s">
        <v>466</v>
      </c>
      <c r="I108" s="154">
        <v>1000</v>
      </c>
      <c r="J108" s="110">
        <f>ROUND(IF(ISBLANK(I108),E108, (G108*E108)/I108),0)</f>
        <v>1610</v>
      </c>
      <c r="K108" s="170">
        <v>31.05</v>
      </c>
      <c r="L108" s="111">
        <f>J108*K108</f>
        <v>49990.5</v>
      </c>
      <c r="M108" s="147"/>
      <c r="N108" s="20"/>
    </row>
    <row r="109" spans="1:14" s="25" customFormat="1" ht="34.5" customHeight="1" x14ac:dyDescent="0.25">
      <c r="A109" s="105"/>
      <c r="B109" s="106"/>
      <c r="C109" s="18" t="s">
        <v>131</v>
      </c>
      <c r="D109" s="66" t="s">
        <v>208</v>
      </c>
      <c r="E109" s="107" t="e">
        <v>#N/A</v>
      </c>
      <c r="F109" s="112"/>
      <c r="G109" s="109"/>
      <c r="H109" s="157"/>
      <c r="I109" s="158"/>
      <c r="J109" s="110"/>
      <c r="K109" s="182"/>
      <c r="L109" s="111"/>
      <c r="M109" s="184"/>
      <c r="N109" s="20"/>
    </row>
    <row r="110" spans="1:14" s="25" customFormat="1" ht="34.5" customHeight="1" x14ac:dyDescent="0.25">
      <c r="A110" s="105"/>
      <c r="B110" s="106"/>
      <c r="C110" s="81" t="s">
        <v>262</v>
      </c>
      <c r="D110" s="66" t="s">
        <v>208</v>
      </c>
      <c r="E110" s="107" t="e">
        <v>#N/A</v>
      </c>
      <c r="F110" s="112"/>
      <c r="G110" s="109"/>
      <c r="H110" s="155"/>
      <c r="I110" s="156"/>
      <c r="J110" s="110"/>
      <c r="K110" s="171"/>
      <c r="L110" s="111"/>
      <c r="M110" s="149"/>
      <c r="N110" s="20"/>
    </row>
    <row r="111" spans="1:14" s="97" customFormat="1" ht="34.5" customHeight="1" x14ac:dyDescent="0.25">
      <c r="A111" s="114">
        <v>72</v>
      </c>
      <c r="B111" s="124" t="s">
        <v>132</v>
      </c>
      <c r="C111" s="22" t="s">
        <v>133</v>
      </c>
      <c r="D111" s="73" t="s">
        <v>214</v>
      </c>
      <c r="E111" s="116">
        <v>35.200000000000003</v>
      </c>
      <c r="F111" s="117"/>
      <c r="G111" s="118">
        <v>500</v>
      </c>
      <c r="H111" s="131" t="s">
        <v>467</v>
      </c>
      <c r="I111" s="131">
        <v>500</v>
      </c>
      <c r="J111" s="119">
        <f>ROUND(IF(ISBLANK(I111),E111, (G111*E111)/I111),0)</f>
        <v>35</v>
      </c>
      <c r="K111" s="180">
        <v>27.84</v>
      </c>
      <c r="L111" s="113">
        <f>J111*K111</f>
        <v>974.4</v>
      </c>
      <c r="M111" s="131"/>
      <c r="N111" s="59"/>
    </row>
    <row r="112" spans="1:14" s="97" customFormat="1" ht="34.5" customHeight="1" x14ac:dyDescent="0.25">
      <c r="A112" s="114"/>
      <c r="B112" s="124"/>
      <c r="C112" s="22" t="s">
        <v>294</v>
      </c>
      <c r="D112" s="73" t="s">
        <v>214</v>
      </c>
      <c r="E112" s="116" t="e">
        <v>#N/A</v>
      </c>
      <c r="F112" s="117"/>
      <c r="G112" s="118"/>
      <c r="H112" s="159"/>
      <c r="I112" s="159"/>
      <c r="J112" s="119"/>
      <c r="K112" s="183"/>
      <c r="L112" s="113"/>
      <c r="M112" s="159"/>
      <c r="N112" s="59"/>
    </row>
    <row r="113" spans="1:14" s="97" customFormat="1" ht="34.5" customHeight="1" x14ac:dyDescent="0.25">
      <c r="A113" s="114"/>
      <c r="B113" s="124"/>
      <c r="C113" s="22" t="s">
        <v>295</v>
      </c>
      <c r="D113" s="73" t="s">
        <v>214</v>
      </c>
      <c r="E113" s="116" t="e">
        <v>#N/A</v>
      </c>
      <c r="F113" s="117"/>
      <c r="G113" s="118"/>
      <c r="H113" s="132"/>
      <c r="I113" s="132"/>
      <c r="J113" s="119"/>
      <c r="K113" s="181"/>
      <c r="L113" s="113"/>
      <c r="M113" s="132"/>
      <c r="N113" s="59"/>
    </row>
    <row r="114" spans="1:14" s="25" customFormat="1" ht="34.5" customHeight="1" x14ac:dyDescent="0.25">
      <c r="A114" s="105">
        <v>73</v>
      </c>
      <c r="B114" s="106" t="s">
        <v>134</v>
      </c>
      <c r="C114" s="18" t="s">
        <v>135</v>
      </c>
      <c r="D114" s="66" t="s">
        <v>219</v>
      </c>
      <c r="E114" s="107">
        <v>137.5</v>
      </c>
      <c r="F114" s="112"/>
      <c r="G114" s="109">
        <v>50</v>
      </c>
      <c r="H114" s="153" t="s">
        <v>468</v>
      </c>
      <c r="I114" s="154">
        <v>50</v>
      </c>
      <c r="J114" s="110">
        <f>ROUND(IF(ISBLANK(I114),E114, (G114*E114)/I114),0)</f>
        <v>138</v>
      </c>
      <c r="K114" s="170">
        <v>33.25</v>
      </c>
      <c r="L114" s="111">
        <f>J114*K114</f>
        <v>4588.5</v>
      </c>
      <c r="M114" s="147"/>
      <c r="N114" s="20"/>
    </row>
    <row r="115" spans="1:14" s="25" customFormat="1" ht="34.5" customHeight="1" x14ac:dyDescent="0.25">
      <c r="A115" s="105"/>
      <c r="B115" s="106"/>
      <c r="C115" s="18" t="s">
        <v>296</v>
      </c>
      <c r="D115" s="66" t="s">
        <v>219</v>
      </c>
      <c r="E115" s="107" t="e">
        <v>#N/A</v>
      </c>
      <c r="F115" s="112"/>
      <c r="G115" s="109"/>
      <c r="H115" s="157"/>
      <c r="I115" s="158"/>
      <c r="J115" s="110"/>
      <c r="K115" s="182"/>
      <c r="L115" s="111"/>
      <c r="M115" s="184"/>
      <c r="N115" s="20"/>
    </row>
    <row r="116" spans="1:14" s="25" customFormat="1" ht="34.5" customHeight="1" x14ac:dyDescent="0.25">
      <c r="A116" s="105"/>
      <c r="B116" s="106"/>
      <c r="C116" s="18" t="s">
        <v>338</v>
      </c>
      <c r="D116" s="66" t="s">
        <v>219</v>
      </c>
      <c r="E116" s="107" t="e">
        <v>#N/A</v>
      </c>
      <c r="F116" s="112"/>
      <c r="G116" s="109"/>
      <c r="H116" s="155"/>
      <c r="I116" s="156"/>
      <c r="J116" s="110"/>
      <c r="K116" s="171"/>
      <c r="L116" s="111"/>
      <c r="M116" s="149"/>
      <c r="N116" s="20"/>
    </row>
    <row r="117" spans="1:14" s="97" customFormat="1" ht="34.5" customHeight="1" x14ac:dyDescent="0.25">
      <c r="A117" s="114">
        <v>74</v>
      </c>
      <c r="B117" s="115" t="s">
        <v>136</v>
      </c>
      <c r="C117" s="21" t="s">
        <v>297</v>
      </c>
      <c r="D117" s="73" t="s">
        <v>208</v>
      </c>
      <c r="E117" s="116">
        <v>2915.0000000000005</v>
      </c>
      <c r="F117" s="117"/>
      <c r="G117" s="118">
        <v>1000</v>
      </c>
      <c r="H117" s="131" t="s">
        <v>469</v>
      </c>
      <c r="I117" s="131">
        <v>1000</v>
      </c>
      <c r="J117" s="119">
        <f>ROUND(IF(ISBLANK(I117),E117, (G117*E117)/I117),0)</f>
        <v>2915</v>
      </c>
      <c r="K117" s="180">
        <v>5.19</v>
      </c>
      <c r="L117" s="113">
        <f>J117*K117</f>
        <v>15128.85</v>
      </c>
      <c r="M117" s="131" t="s">
        <v>523</v>
      </c>
      <c r="N117" s="59"/>
    </row>
    <row r="118" spans="1:14" s="97" customFormat="1" ht="34.5" customHeight="1" x14ac:dyDescent="0.25">
      <c r="A118" s="114"/>
      <c r="B118" s="115"/>
      <c r="C118" s="21" t="s">
        <v>263</v>
      </c>
      <c r="D118" s="73" t="s">
        <v>208</v>
      </c>
      <c r="E118" s="116" t="e">
        <v>#N/A</v>
      </c>
      <c r="F118" s="117"/>
      <c r="G118" s="118"/>
      <c r="H118" s="159"/>
      <c r="I118" s="159"/>
      <c r="J118" s="119"/>
      <c r="K118" s="183"/>
      <c r="L118" s="113"/>
      <c r="M118" s="159"/>
      <c r="N118" s="59"/>
    </row>
    <row r="119" spans="1:14" s="97" customFormat="1" ht="34.5" customHeight="1" x14ac:dyDescent="0.25">
      <c r="A119" s="114"/>
      <c r="B119" s="115"/>
      <c r="C119" s="21" t="s">
        <v>137</v>
      </c>
      <c r="D119" s="73" t="s">
        <v>208</v>
      </c>
      <c r="E119" s="116" t="e">
        <v>#N/A</v>
      </c>
      <c r="F119" s="117"/>
      <c r="G119" s="118"/>
      <c r="H119" s="132"/>
      <c r="I119" s="132"/>
      <c r="J119" s="119"/>
      <c r="K119" s="181"/>
      <c r="L119" s="113"/>
      <c r="M119" s="132"/>
      <c r="N119" s="59"/>
    </row>
    <row r="120" spans="1:14" s="25" customFormat="1" ht="34.5" customHeight="1" x14ac:dyDescent="0.25">
      <c r="A120" s="60">
        <v>75</v>
      </c>
      <c r="B120" s="61" t="s">
        <v>138</v>
      </c>
      <c r="C120" s="18" t="s">
        <v>13</v>
      </c>
      <c r="D120" s="66" t="s">
        <v>208</v>
      </c>
      <c r="E120" s="62">
        <v>105.60000000000001</v>
      </c>
      <c r="F120" s="63"/>
      <c r="G120" s="64">
        <v>1000</v>
      </c>
      <c r="H120" s="151" t="s">
        <v>470</v>
      </c>
      <c r="I120" s="152">
        <v>1000</v>
      </c>
      <c r="J120" s="65">
        <f>ROUND(IF(ISBLANK(I120),E120, (G120*E120)/I120),0)</f>
        <v>106</v>
      </c>
      <c r="K120" s="168">
        <v>11.65</v>
      </c>
      <c r="L120" s="77">
        <f>J120*K120</f>
        <v>1234.9000000000001</v>
      </c>
      <c r="M120" s="101"/>
      <c r="N120" s="20"/>
    </row>
    <row r="121" spans="1:14" s="97" customFormat="1" ht="34.5" customHeight="1" x14ac:dyDescent="0.25">
      <c r="A121" s="114">
        <v>76</v>
      </c>
      <c r="B121" s="115" t="s">
        <v>139</v>
      </c>
      <c r="C121" s="21" t="s">
        <v>298</v>
      </c>
      <c r="D121" s="73" t="s">
        <v>208</v>
      </c>
      <c r="E121" s="116">
        <v>820.6</v>
      </c>
      <c r="F121" s="117"/>
      <c r="G121" s="118">
        <v>1000</v>
      </c>
      <c r="H121" s="131" t="s">
        <v>471</v>
      </c>
      <c r="I121" s="131">
        <v>1000</v>
      </c>
      <c r="J121" s="119">
        <f>ROUND(IF(ISBLANK(I121),E121, (G121*E121)/I121),0)</f>
        <v>821</v>
      </c>
      <c r="K121" s="180">
        <v>5.19</v>
      </c>
      <c r="L121" s="113">
        <f>J121*K121</f>
        <v>4260.9900000000007</v>
      </c>
      <c r="M121" s="131" t="s">
        <v>524</v>
      </c>
      <c r="N121" s="59"/>
    </row>
    <row r="122" spans="1:14" s="97" customFormat="1" ht="34.5" customHeight="1" x14ac:dyDescent="0.25">
      <c r="A122" s="114"/>
      <c r="B122" s="115"/>
      <c r="C122" s="21" t="s">
        <v>264</v>
      </c>
      <c r="D122" s="73" t="s">
        <v>208</v>
      </c>
      <c r="E122" s="116" t="e">
        <v>#N/A</v>
      </c>
      <c r="F122" s="117"/>
      <c r="G122" s="118"/>
      <c r="H122" s="159"/>
      <c r="I122" s="159"/>
      <c r="J122" s="119"/>
      <c r="K122" s="183"/>
      <c r="L122" s="113"/>
      <c r="M122" s="159"/>
      <c r="N122" s="59"/>
    </row>
    <row r="123" spans="1:14" s="97" customFormat="1" ht="34.5" customHeight="1" x14ac:dyDescent="0.25">
      <c r="A123" s="114"/>
      <c r="B123" s="115"/>
      <c r="C123" s="21" t="s">
        <v>140</v>
      </c>
      <c r="D123" s="73" t="s">
        <v>208</v>
      </c>
      <c r="E123" s="116" t="e">
        <v>#N/A</v>
      </c>
      <c r="F123" s="117"/>
      <c r="G123" s="118"/>
      <c r="H123" s="132"/>
      <c r="I123" s="132"/>
      <c r="J123" s="119"/>
      <c r="K123" s="181"/>
      <c r="L123" s="113"/>
      <c r="M123" s="132"/>
      <c r="N123" s="59"/>
    </row>
    <row r="124" spans="1:14" s="25" customFormat="1" ht="34.5" customHeight="1" x14ac:dyDescent="0.25">
      <c r="A124" s="60">
        <v>77</v>
      </c>
      <c r="B124" s="61" t="s">
        <v>141</v>
      </c>
      <c r="C124" s="18" t="s">
        <v>371</v>
      </c>
      <c r="D124" s="66" t="s">
        <v>220</v>
      </c>
      <c r="E124" s="62">
        <v>1185.8000000000002</v>
      </c>
      <c r="F124" s="63"/>
      <c r="G124" s="64">
        <v>960</v>
      </c>
      <c r="H124" s="151" t="s">
        <v>472</v>
      </c>
      <c r="I124" s="152">
        <v>960</v>
      </c>
      <c r="J124" s="65">
        <f>ROUND(IF(ISBLANK(I124),E124, (G124*E124)/I124),0)</f>
        <v>1186</v>
      </c>
      <c r="K124" s="168">
        <v>20.65</v>
      </c>
      <c r="L124" s="77">
        <f>J124*K124</f>
        <v>24490.899999999998</v>
      </c>
      <c r="M124" s="101"/>
      <c r="N124" s="20"/>
    </row>
    <row r="125" spans="1:14" s="97" customFormat="1" ht="34.5" customHeight="1" x14ac:dyDescent="0.25">
      <c r="A125" s="67">
        <v>78</v>
      </c>
      <c r="B125" s="68" t="s">
        <v>142</v>
      </c>
      <c r="C125" s="21" t="s">
        <v>143</v>
      </c>
      <c r="D125" s="73" t="s">
        <v>220</v>
      </c>
      <c r="E125" s="69">
        <v>266.20000000000005</v>
      </c>
      <c r="F125" s="70"/>
      <c r="G125" s="71">
        <v>960</v>
      </c>
      <c r="H125" s="99" t="s">
        <v>473</v>
      </c>
      <c r="I125" s="100">
        <v>960</v>
      </c>
      <c r="J125" s="75">
        <f>ROUND(IF(ISBLANK(I125),E125, (G125*E125)/I125),0)</f>
        <v>266</v>
      </c>
      <c r="K125" s="167">
        <v>20.65</v>
      </c>
      <c r="L125" s="76">
        <f>J125*K125</f>
        <v>5492.9</v>
      </c>
      <c r="M125" s="99"/>
      <c r="N125" s="59"/>
    </row>
    <row r="126" spans="1:14" s="25" customFormat="1" ht="34.5" customHeight="1" x14ac:dyDescent="0.25">
      <c r="A126" s="60">
        <v>79</v>
      </c>
      <c r="B126" s="61" t="s">
        <v>144</v>
      </c>
      <c r="C126" s="18" t="s">
        <v>145</v>
      </c>
      <c r="D126" s="66" t="s">
        <v>220</v>
      </c>
      <c r="E126" s="62">
        <v>872.30000000000007</v>
      </c>
      <c r="F126" s="63"/>
      <c r="G126" s="64">
        <v>960</v>
      </c>
      <c r="H126" s="151" t="s">
        <v>474</v>
      </c>
      <c r="I126" s="152">
        <v>960</v>
      </c>
      <c r="J126" s="65">
        <f>ROUND(IF(ISBLANK(I126),E126, (G126*E126)/I126),0)</f>
        <v>872</v>
      </c>
      <c r="K126" s="168">
        <v>20.65</v>
      </c>
      <c r="L126" s="77">
        <f>J126*K126</f>
        <v>18006.8</v>
      </c>
      <c r="M126" s="101"/>
      <c r="N126" s="20"/>
    </row>
    <row r="127" spans="1:14" s="97" customFormat="1" ht="34.5" customHeight="1" x14ac:dyDescent="0.25">
      <c r="A127" s="114">
        <v>80</v>
      </c>
      <c r="B127" s="115" t="s">
        <v>146</v>
      </c>
      <c r="C127" s="21" t="s">
        <v>299</v>
      </c>
      <c r="D127" s="73" t="s">
        <v>208</v>
      </c>
      <c r="E127" s="116">
        <v>291.5</v>
      </c>
      <c r="F127" s="117"/>
      <c r="G127" s="118">
        <v>1000</v>
      </c>
      <c r="H127" s="131" t="s">
        <v>475</v>
      </c>
      <c r="I127" s="131">
        <v>1000</v>
      </c>
      <c r="J127" s="119">
        <f>ROUND(IF(ISBLANK(I127),E127, (G127*E127)/I127),0)</f>
        <v>292</v>
      </c>
      <c r="K127" s="180">
        <v>5.19</v>
      </c>
      <c r="L127" s="113">
        <f>J127*K127</f>
        <v>1515.48</v>
      </c>
      <c r="M127" s="131" t="s">
        <v>525</v>
      </c>
      <c r="N127" s="59"/>
    </row>
    <row r="128" spans="1:14" s="97" customFormat="1" ht="34.5" customHeight="1" x14ac:dyDescent="0.25">
      <c r="A128" s="114"/>
      <c r="B128" s="115"/>
      <c r="C128" s="21" t="s">
        <v>265</v>
      </c>
      <c r="D128" s="73" t="s">
        <v>208</v>
      </c>
      <c r="E128" s="116" t="e">
        <v>#N/A</v>
      </c>
      <c r="F128" s="117"/>
      <c r="G128" s="118"/>
      <c r="H128" s="159"/>
      <c r="I128" s="159"/>
      <c r="J128" s="119"/>
      <c r="K128" s="183"/>
      <c r="L128" s="113"/>
      <c r="M128" s="159"/>
      <c r="N128" s="59"/>
    </row>
    <row r="129" spans="1:14" s="97" customFormat="1" ht="34.5" customHeight="1" x14ac:dyDescent="0.25">
      <c r="A129" s="114"/>
      <c r="B129" s="115"/>
      <c r="C129" s="21" t="s">
        <v>147</v>
      </c>
      <c r="D129" s="73" t="s">
        <v>208</v>
      </c>
      <c r="E129" s="116" t="e">
        <v>#N/A</v>
      </c>
      <c r="F129" s="117"/>
      <c r="G129" s="118"/>
      <c r="H129" s="132"/>
      <c r="I129" s="132"/>
      <c r="J129" s="119"/>
      <c r="K129" s="181"/>
      <c r="L129" s="113"/>
      <c r="M129" s="132"/>
      <c r="N129" s="59"/>
    </row>
    <row r="130" spans="1:14" s="25" customFormat="1" ht="34.5" customHeight="1" x14ac:dyDescent="0.25">
      <c r="A130" s="105">
        <v>81</v>
      </c>
      <c r="B130" s="106" t="s">
        <v>148</v>
      </c>
      <c r="C130" s="18" t="s">
        <v>339</v>
      </c>
      <c r="D130" s="66" t="s">
        <v>208</v>
      </c>
      <c r="E130" s="107">
        <v>2336.4</v>
      </c>
      <c r="F130" s="112" t="s">
        <v>370</v>
      </c>
      <c r="G130" s="109">
        <v>1000</v>
      </c>
      <c r="H130" s="153" t="s">
        <v>476</v>
      </c>
      <c r="I130" s="154">
        <v>1000</v>
      </c>
      <c r="J130" s="110">
        <f>ROUND(IF(ISBLANK(I130),E130, (G130*E130)/I130),0)</f>
        <v>2336</v>
      </c>
      <c r="K130" s="170">
        <v>5.19</v>
      </c>
      <c r="L130" s="111">
        <f>J130*K130</f>
        <v>12123.84</v>
      </c>
      <c r="M130" s="147" t="s">
        <v>526</v>
      </c>
      <c r="N130" s="20"/>
    </row>
    <row r="131" spans="1:14" s="25" customFormat="1" ht="34.5" customHeight="1" x14ac:dyDescent="0.25">
      <c r="A131" s="105"/>
      <c r="B131" s="106"/>
      <c r="C131" s="18" t="s">
        <v>266</v>
      </c>
      <c r="D131" s="66" t="s">
        <v>208</v>
      </c>
      <c r="E131" s="107" t="e">
        <v>#N/A</v>
      </c>
      <c r="F131" s="112"/>
      <c r="G131" s="109"/>
      <c r="H131" s="157"/>
      <c r="I131" s="158"/>
      <c r="J131" s="110"/>
      <c r="K131" s="182"/>
      <c r="L131" s="111"/>
      <c r="M131" s="184"/>
      <c r="N131" s="20"/>
    </row>
    <row r="132" spans="1:14" s="25" customFormat="1" ht="34.5" customHeight="1" x14ac:dyDescent="0.25">
      <c r="A132" s="105"/>
      <c r="B132" s="106"/>
      <c r="C132" s="18" t="s">
        <v>149</v>
      </c>
      <c r="D132" s="66" t="s">
        <v>208</v>
      </c>
      <c r="E132" s="107" t="e">
        <v>#N/A</v>
      </c>
      <c r="F132" s="112"/>
      <c r="G132" s="109"/>
      <c r="H132" s="155"/>
      <c r="I132" s="156"/>
      <c r="J132" s="110"/>
      <c r="K132" s="171"/>
      <c r="L132" s="111"/>
      <c r="M132" s="149"/>
      <c r="N132" s="20"/>
    </row>
    <row r="133" spans="1:14" s="97" customFormat="1" ht="34.5" customHeight="1" x14ac:dyDescent="0.25">
      <c r="A133" s="67">
        <v>82</v>
      </c>
      <c r="B133" s="68" t="s">
        <v>150</v>
      </c>
      <c r="C133" s="21" t="s">
        <v>13</v>
      </c>
      <c r="D133" s="73" t="s">
        <v>208</v>
      </c>
      <c r="E133" s="69">
        <v>137.5</v>
      </c>
      <c r="F133" s="70"/>
      <c r="G133" s="71">
        <v>1000</v>
      </c>
      <c r="H133" s="99" t="s">
        <v>477</v>
      </c>
      <c r="I133" s="100">
        <v>1000</v>
      </c>
      <c r="J133" s="75">
        <f t="shared" ref="J133:J140" si="11">ROUND(IF(ISBLANK(I133),E133, (G133*E133)/I133),0)</f>
        <v>138</v>
      </c>
      <c r="K133" s="167">
        <v>11.65</v>
      </c>
      <c r="L133" s="76">
        <f t="shared" ref="L133:L140" si="12">J133*K133</f>
        <v>1607.7</v>
      </c>
      <c r="M133" s="99"/>
      <c r="N133" s="59"/>
    </row>
    <row r="134" spans="1:14" s="25" customFormat="1" ht="34.5" customHeight="1" x14ac:dyDescent="0.25">
      <c r="A134" s="60">
        <v>83</v>
      </c>
      <c r="B134" s="61" t="s">
        <v>331</v>
      </c>
      <c r="C134" s="18" t="s">
        <v>13</v>
      </c>
      <c r="D134" s="66" t="s">
        <v>208</v>
      </c>
      <c r="E134" s="62">
        <v>210.10000000000002</v>
      </c>
      <c r="F134" s="63"/>
      <c r="G134" s="64">
        <v>1000</v>
      </c>
      <c r="H134" s="151" t="s">
        <v>478</v>
      </c>
      <c r="I134" s="152">
        <v>1000</v>
      </c>
      <c r="J134" s="65">
        <f t="shared" si="11"/>
        <v>210</v>
      </c>
      <c r="K134" s="168">
        <v>10.79</v>
      </c>
      <c r="L134" s="77">
        <f t="shared" si="12"/>
        <v>2265.8999999999996</v>
      </c>
      <c r="M134" s="101"/>
      <c r="N134" s="20"/>
    </row>
    <row r="135" spans="1:14" s="97" customFormat="1" ht="34.5" customHeight="1" x14ac:dyDescent="0.25">
      <c r="A135" s="67">
        <v>84</v>
      </c>
      <c r="B135" s="68" t="s">
        <v>332</v>
      </c>
      <c r="C135" s="21" t="s">
        <v>13</v>
      </c>
      <c r="D135" s="73" t="s">
        <v>214</v>
      </c>
      <c r="E135" s="69">
        <v>434.50000000000006</v>
      </c>
      <c r="F135" s="74"/>
      <c r="G135" s="71">
        <v>500</v>
      </c>
      <c r="H135" s="99" t="s">
        <v>479</v>
      </c>
      <c r="I135" s="100">
        <v>500</v>
      </c>
      <c r="J135" s="75">
        <f t="shared" si="11"/>
        <v>435</v>
      </c>
      <c r="K135" s="167">
        <v>12.49</v>
      </c>
      <c r="L135" s="76">
        <f t="shared" si="12"/>
        <v>5433.1500000000005</v>
      </c>
      <c r="M135" s="99"/>
      <c r="N135" s="59"/>
    </row>
    <row r="136" spans="1:14" s="25" customFormat="1" ht="34.5" customHeight="1" x14ac:dyDescent="0.25">
      <c r="A136" s="60">
        <v>85</v>
      </c>
      <c r="B136" s="61" t="s">
        <v>333</v>
      </c>
      <c r="C136" s="18" t="s">
        <v>13</v>
      </c>
      <c r="D136" s="66" t="s">
        <v>221</v>
      </c>
      <c r="E136" s="62">
        <v>276.10000000000002</v>
      </c>
      <c r="F136" s="63"/>
      <c r="G136" s="64">
        <v>1200</v>
      </c>
      <c r="H136" s="151" t="s">
        <v>480</v>
      </c>
      <c r="I136" s="152">
        <v>1200</v>
      </c>
      <c r="J136" s="65">
        <f t="shared" si="11"/>
        <v>276</v>
      </c>
      <c r="K136" s="168">
        <v>21.75</v>
      </c>
      <c r="L136" s="77">
        <f t="shared" si="12"/>
        <v>6003</v>
      </c>
      <c r="M136" s="101"/>
      <c r="N136" s="20"/>
    </row>
    <row r="137" spans="1:14" s="97" customFormat="1" ht="34.5" customHeight="1" x14ac:dyDescent="0.25">
      <c r="A137" s="67">
        <v>86</v>
      </c>
      <c r="B137" s="68" t="s">
        <v>253</v>
      </c>
      <c r="C137" s="21" t="s">
        <v>238</v>
      </c>
      <c r="D137" s="73" t="s">
        <v>227</v>
      </c>
      <c r="E137" s="69">
        <v>163.9</v>
      </c>
      <c r="F137" s="70"/>
      <c r="G137" s="71">
        <v>250</v>
      </c>
      <c r="H137" s="99" t="s">
        <v>481</v>
      </c>
      <c r="I137" s="100">
        <v>250</v>
      </c>
      <c r="J137" s="75">
        <f t="shared" si="11"/>
        <v>164</v>
      </c>
      <c r="K137" s="167">
        <v>45.5</v>
      </c>
      <c r="L137" s="76">
        <f t="shared" si="12"/>
        <v>7462</v>
      </c>
      <c r="M137" s="99"/>
      <c r="N137" s="59"/>
    </row>
    <row r="138" spans="1:14" s="25" customFormat="1" ht="34.5" customHeight="1" x14ac:dyDescent="0.25">
      <c r="A138" s="60">
        <v>87</v>
      </c>
      <c r="B138" s="61" t="s">
        <v>151</v>
      </c>
      <c r="C138" s="18" t="s">
        <v>152</v>
      </c>
      <c r="D138" s="66" t="s">
        <v>153</v>
      </c>
      <c r="E138" s="62">
        <v>275</v>
      </c>
      <c r="F138" s="63"/>
      <c r="G138" s="64">
        <v>120</v>
      </c>
      <c r="H138" s="151" t="s">
        <v>482</v>
      </c>
      <c r="I138" s="152">
        <v>120</v>
      </c>
      <c r="J138" s="65">
        <f t="shared" si="11"/>
        <v>275</v>
      </c>
      <c r="K138" s="168">
        <v>31.85</v>
      </c>
      <c r="L138" s="77">
        <f t="shared" si="12"/>
        <v>8758.75</v>
      </c>
      <c r="M138" s="101"/>
      <c r="N138" s="20"/>
    </row>
    <row r="139" spans="1:14" s="97" customFormat="1" ht="34.5" customHeight="1" x14ac:dyDescent="0.25">
      <c r="A139" s="67">
        <v>88</v>
      </c>
      <c r="B139" s="68" t="s">
        <v>300</v>
      </c>
      <c r="C139" s="21" t="s">
        <v>301</v>
      </c>
      <c r="D139" s="73" t="s">
        <v>302</v>
      </c>
      <c r="E139" s="69">
        <v>221.10000000000002</v>
      </c>
      <c r="F139" s="70"/>
      <c r="G139" s="71">
        <v>25</v>
      </c>
      <c r="H139" s="99" t="s">
        <v>483</v>
      </c>
      <c r="I139" s="100">
        <v>40</v>
      </c>
      <c r="J139" s="75">
        <f t="shared" si="11"/>
        <v>138</v>
      </c>
      <c r="K139" s="167">
        <v>12.98</v>
      </c>
      <c r="L139" s="76">
        <f t="shared" si="12"/>
        <v>1791.24</v>
      </c>
      <c r="M139" s="99" t="s">
        <v>527</v>
      </c>
      <c r="N139" s="59"/>
    </row>
    <row r="140" spans="1:14" s="25" customFormat="1" ht="34.5" customHeight="1" x14ac:dyDescent="0.25">
      <c r="A140" s="105">
        <v>89</v>
      </c>
      <c r="B140" s="106" t="s">
        <v>154</v>
      </c>
      <c r="C140" s="18" t="s">
        <v>155</v>
      </c>
      <c r="D140" s="123" t="s">
        <v>222</v>
      </c>
      <c r="E140" s="107">
        <v>324.5</v>
      </c>
      <c r="F140" s="121"/>
      <c r="G140" s="109">
        <v>2500</v>
      </c>
      <c r="H140" s="153" t="s">
        <v>484</v>
      </c>
      <c r="I140" s="154">
        <v>2500</v>
      </c>
      <c r="J140" s="110">
        <f t="shared" si="11"/>
        <v>325</v>
      </c>
      <c r="K140" s="170">
        <v>18.989999999999998</v>
      </c>
      <c r="L140" s="111">
        <f t="shared" si="12"/>
        <v>6171.7499999999991</v>
      </c>
      <c r="M140" s="147"/>
      <c r="N140" s="20"/>
    </row>
    <row r="141" spans="1:14" s="25" customFormat="1" ht="34.5" customHeight="1" x14ac:dyDescent="0.25">
      <c r="A141" s="105"/>
      <c r="B141" s="106"/>
      <c r="C141" s="18" t="s">
        <v>267</v>
      </c>
      <c r="D141" s="123"/>
      <c r="E141" s="107" t="e">
        <v>#N/A</v>
      </c>
      <c r="F141" s="121"/>
      <c r="G141" s="109"/>
      <c r="H141" s="155"/>
      <c r="I141" s="156"/>
      <c r="J141" s="110"/>
      <c r="K141" s="171"/>
      <c r="L141" s="111"/>
      <c r="M141" s="149"/>
      <c r="N141" s="20"/>
    </row>
    <row r="142" spans="1:14" s="97" customFormat="1" ht="34.5" customHeight="1" x14ac:dyDescent="0.25">
      <c r="A142" s="67" t="s">
        <v>368</v>
      </c>
      <c r="B142" s="68" t="s">
        <v>156</v>
      </c>
      <c r="C142" s="21" t="s">
        <v>372</v>
      </c>
      <c r="D142" s="73" t="s">
        <v>222</v>
      </c>
      <c r="E142" s="69">
        <v>205.70000000000002</v>
      </c>
      <c r="F142" s="70"/>
      <c r="G142" s="71">
        <v>2500</v>
      </c>
      <c r="H142" s="99" t="s">
        <v>485</v>
      </c>
      <c r="I142" s="100">
        <v>2500</v>
      </c>
      <c r="J142" s="75">
        <f>ROUND(IF(ISBLANK(I142),E142, (G142*E142)/I142),0)</f>
        <v>206</v>
      </c>
      <c r="K142" s="167">
        <v>16.75</v>
      </c>
      <c r="L142" s="76">
        <f>J142*K142</f>
        <v>3450.5</v>
      </c>
      <c r="M142" s="99"/>
      <c r="N142" s="59"/>
    </row>
    <row r="143" spans="1:14" s="25" customFormat="1" ht="34.5" customHeight="1" x14ac:dyDescent="0.25">
      <c r="A143" s="60">
        <v>90</v>
      </c>
      <c r="B143" s="78" t="s">
        <v>157</v>
      </c>
      <c r="C143" s="18" t="s">
        <v>158</v>
      </c>
      <c r="D143" s="66" t="s">
        <v>223</v>
      </c>
      <c r="E143" s="66">
        <v>577.5</v>
      </c>
      <c r="F143" s="63"/>
      <c r="G143" s="64">
        <v>2000</v>
      </c>
      <c r="H143" s="151" t="s">
        <v>486</v>
      </c>
      <c r="I143" s="152">
        <v>2000</v>
      </c>
      <c r="J143" s="65">
        <f>ROUND(IF(ISBLANK(I143),E143, (G143*E143)/I143),0)</f>
        <v>578</v>
      </c>
      <c r="K143" s="168">
        <v>47.98</v>
      </c>
      <c r="L143" s="77">
        <f>J143*K143</f>
        <v>27732.44</v>
      </c>
      <c r="M143" s="101"/>
      <c r="N143" s="20"/>
    </row>
    <row r="144" spans="1:14" s="97" customFormat="1" ht="34.5" customHeight="1" x14ac:dyDescent="0.25">
      <c r="A144" s="67" t="s">
        <v>350</v>
      </c>
      <c r="B144" s="57" t="s">
        <v>159</v>
      </c>
      <c r="C144" s="21" t="s">
        <v>160</v>
      </c>
      <c r="D144" s="73" t="s">
        <v>223</v>
      </c>
      <c r="E144" s="73">
        <v>433.40000000000003</v>
      </c>
      <c r="F144" s="70"/>
      <c r="G144" s="71">
        <v>2000</v>
      </c>
      <c r="H144" s="99" t="s">
        <v>487</v>
      </c>
      <c r="I144" s="100">
        <v>2000</v>
      </c>
      <c r="J144" s="75">
        <f>ROUND(IF(ISBLANK(I144),E144, (G144*E144)/I144),0)</f>
        <v>433</v>
      </c>
      <c r="K144" s="167">
        <v>44.85</v>
      </c>
      <c r="L144" s="76">
        <f>J144*K144</f>
        <v>19420.05</v>
      </c>
      <c r="M144" s="99"/>
      <c r="N144" s="59"/>
    </row>
    <row r="145" spans="1:14" s="25" customFormat="1" ht="34.5" customHeight="1" x14ac:dyDescent="0.25">
      <c r="A145" s="105">
        <v>91</v>
      </c>
      <c r="B145" s="106" t="s">
        <v>161</v>
      </c>
      <c r="C145" s="18" t="s">
        <v>162</v>
      </c>
      <c r="D145" s="123" t="s">
        <v>222</v>
      </c>
      <c r="E145" s="107">
        <v>533.5</v>
      </c>
      <c r="F145" s="121"/>
      <c r="G145" s="109">
        <v>2500</v>
      </c>
      <c r="H145" s="153" t="s">
        <v>488</v>
      </c>
      <c r="I145" s="154">
        <v>2500</v>
      </c>
      <c r="J145" s="110">
        <f>ROUND(IF(ISBLANK(I145),E145, (G145*E145)/I145),0)</f>
        <v>534</v>
      </c>
      <c r="K145" s="170">
        <v>29.89</v>
      </c>
      <c r="L145" s="111">
        <f>J145*K145</f>
        <v>15961.26</v>
      </c>
      <c r="M145" s="147"/>
      <c r="N145" s="20"/>
    </row>
    <row r="146" spans="1:14" s="25" customFormat="1" ht="34.5" customHeight="1" x14ac:dyDescent="0.25">
      <c r="A146" s="105"/>
      <c r="B146" s="106"/>
      <c r="C146" s="18" t="s">
        <v>268</v>
      </c>
      <c r="D146" s="123"/>
      <c r="E146" s="107" t="e">
        <v>#N/A</v>
      </c>
      <c r="F146" s="121"/>
      <c r="G146" s="109"/>
      <c r="H146" s="155"/>
      <c r="I146" s="156"/>
      <c r="J146" s="110"/>
      <c r="K146" s="171"/>
      <c r="L146" s="111"/>
      <c r="M146" s="149"/>
      <c r="N146" s="20"/>
    </row>
    <row r="147" spans="1:14" s="97" customFormat="1" ht="34.5" customHeight="1" x14ac:dyDescent="0.25">
      <c r="A147" s="114">
        <v>92</v>
      </c>
      <c r="B147" s="115" t="s">
        <v>163</v>
      </c>
      <c r="C147" s="21" t="s">
        <v>303</v>
      </c>
      <c r="D147" s="122" t="s">
        <v>222</v>
      </c>
      <c r="E147" s="116">
        <v>572</v>
      </c>
      <c r="F147" s="120"/>
      <c r="G147" s="119">
        <v>2500</v>
      </c>
      <c r="H147" s="131" t="s">
        <v>489</v>
      </c>
      <c r="I147" s="131">
        <v>2500</v>
      </c>
      <c r="J147" s="119">
        <f>ROUND(IF(ISBLANK(I147),E147, (G147*E147)/I147),0)</f>
        <v>572</v>
      </c>
      <c r="K147" s="180">
        <v>39.19</v>
      </c>
      <c r="L147" s="113">
        <f>J147*K147</f>
        <v>22416.68</v>
      </c>
      <c r="M147" s="185"/>
      <c r="N147" s="98"/>
    </row>
    <row r="148" spans="1:14" s="97" customFormat="1" ht="34.5" customHeight="1" x14ac:dyDescent="0.25">
      <c r="A148" s="114"/>
      <c r="B148" s="115"/>
      <c r="C148" s="21" t="s">
        <v>373</v>
      </c>
      <c r="D148" s="122"/>
      <c r="E148" s="116" t="e">
        <v>#N/A</v>
      </c>
      <c r="F148" s="120"/>
      <c r="G148" s="119"/>
      <c r="H148" s="132"/>
      <c r="I148" s="132"/>
      <c r="J148" s="119"/>
      <c r="K148" s="181"/>
      <c r="L148" s="113"/>
      <c r="M148" s="186"/>
      <c r="N148" s="98"/>
    </row>
    <row r="149" spans="1:14" s="25" customFormat="1" ht="34.5" customHeight="1" x14ac:dyDescent="0.25">
      <c r="A149" s="60" t="s">
        <v>351</v>
      </c>
      <c r="B149" s="61" t="s">
        <v>164</v>
      </c>
      <c r="C149" s="18" t="s">
        <v>374</v>
      </c>
      <c r="D149" s="66" t="s">
        <v>222</v>
      </c>
      <c r="E149" s="62">
        <v>552.20000000000005</v>
      </c>
      <c r="F149" s="63"/>
      <c r="G149" s="64">
        <v>2500</v>
      </c>
      <c r="H149" s="151" t="s">
        <v>490</v>
      </c>
      <c r="I149" s="152">
        <v>2500</v>
      </c>
      <c r="J149" s="65">
        <f>ROUND(IF(ISBLANK(I149),E149, (G149*E149)/I149),0)</f>
        <v>552</v>
      </c>
      <c r="K149" s="168">
        <v>21.25</v>
      </c>
      <c r="L149" s="77">
        <f>J149*K149</f>
        <v>11730</v>
      </c>
      <c r="M149" s="101"/>
      <c r="N149" s="20"/>
    </row>
    <row r="150" spans="1:14" s="97" customFormat="1" ht="34.5" customHeight="1" x14ac:dyDescent="0.25">
      <c r="A150" s="67">
        <v>93</v>
      </c>
      <c r="B150" s="68" t="s">
        <v>165</v>
      </c>
      <c r="C150" s="21" t="s">
        <v>13</v>
      </c>
      <c r="D150" s="73" t="s">
        <v>224</v>
      </c>
      <c r="E150" s="69">
        <v>278.3</v>
      </c>
      <c r="F150" s="70"/>
      <c r="G150" s="71">
        <v>12</v>
      </c>
      <c r="H150" s="99" t="s">
        <v>491</v>
      </c>
      <c r="I150" s="100">
        <v>12</v>
      </c>
      <c r="J150" s="75">
        <f>ROUND(IF(ISBLANK(I150),E150, (G150*E150)/I150),0)</f>
        <v>278</v>
      </c>
      <c r="K150" s="167">
        <v>7.25</v>
      </c>
      <c r="L150" s="76">
        <f>J150*K150</f>
        <v>2015.5</v>
      </c>
      <c r="M150" s="99"/>
      <c r="N150" s="59"/>
    </row>
    <row r="151" spans="1:14" s="25" customFormat="1" ht="34.5" customHeight="1" x14ac:dyDescent="0.25">
      <c r="A151" s="60">
        <v>94</v>
      </c>
      <c r="B151" s="61" t="s">
        <v>304</v>
      </c>
      <c r="C151" s="18" t="s">
        <v>305</v>
      </c>
      <c r="D151" s="66" t="s">
        <v>208</v>
      </c>
      <c r="E151" s="62">
        <v>31.900000000000002</v>
      </c>
      <c r="F151" s="63"/>
      <c r="G151" s="64">
        <v>1000</v>
      </c>
      <c r="H151" s="160" t="s">
        <v>492</v>
      </c>
      <c r="I151" s="152">
        <v>1000</v>
      </c>
      <c r="J151" s="65">
        <f>ROUND(IF(ISBLANK(I151),E151, (G151*E151)/I151),0)</f>
        <v>32</v>
      </c>
      <c r="K151" s="168">
        <v>40.75</v>
      </c>
      <c r="L151" s="77">
        <f>J151*K151</f>
        <v>1304</v>
      </c>
      <c r="M151" s="101"/>
      <c r="N151" s="20"/>
    </row>
    <row r="152" spans="1:14" s="97" customFormat="1" ht="34.5" customHeight="1" x14ac:dyDescent="0.25">
      <c r="A152" s="67">
        <v>95</v>
      </c>
      <c r="B152" s="68" t="s">
        <v>306</v>
      </c>
      <c r="C152" s="21" t="s">
        <v>307</v>
      </c>
      <c r="D152" s="73" t="s">
        <v>208</v>
      </c>
      <c r="E152" s="69">
        <v>415.8</v>
      </c>
      <c r="F152" s="70"/>
      <c r="G152" s="71">
        <v>1000</v>
      </c>
      <c r="H152" s="99" t="s">
        <v>493</v>
      </c>
      <c r="I152" s="100">
        <v>1000</v>
      </c>
      <c r="J152" s="75">
        <f>ROUND(IF(ISBLANK(I152),E152, (G152*E152)/I152),0)</f>
        <v>416</v>
      </c>
      <c r="K152" s="167">
        <v>40.75</v>
      </c>
      <c r="L152" s="76">
        <f>J152*K152</f>
        <v>16952</v>
      </c>
      <c r="M152" s="99"/>
      <c r="N152" s="59"/>
    </row>
    <row r="153" spans="1:14" s="25" customFormat="1" ht="34.5" customHeight="1" x14ac:dyDescent="0.25">
      <c r="A153" s="105">
        <v>96</v>
      </c>
      <c r="B153" s="106" t="s">
        <v>166</v>
      </c>
      <c r="C153" s="12" t="s">
        <v>167</v>
      </c>
      <c r="D153" s="66" t="s">
        <v>168</v>
      </c>
      <c r="E153" s="107">
        <v>72.600000000000009</v>
      </c>
      <c r="F153" s="112"/>
      <c r="G153" s="109">
        <v>12000</v>
      </c>
      <c r="H153" s="153" t="s">
        <v>494</v>
      </c>
      <c r="I153" s="154">
        <v>12000</v>
      </c>
      <c r="J153" s="110">
        <f>ROUND(IF(ISBLANK(I153),E153, (G153*E153)/I153),0)</f>
        <v>73</v>
      </c>
      <c r="K153" s="172">
        <v>39.89</v>
      </c>
      <c r="L153" s="111">
        <f>J153*K153</f>
        <v>2911.9700000000003</v>
      </c>
      <c r="M153" s="147"/>
      <c r="N153" s="20"/>
    </row>
    <row r="154" spans="1:14" s="25" customFormat="1" ht="34.5" customHeight="1" x14ac:dyDescent="0.25">
      <c r="A154" s="105"/>
      <c r="B154" s="106"/>
      <c r="C154" s="12" t="s">
        <v>310</v>
      </c>
      <c r="D154" s="66" t="s">
        <v>168</v>
      </c>
      <c r="E154" s="107" t="e">
        <v>#N/A</v>
      </c>
      <c r="F154" s="112"/>
      <c r="G154" s="109"/>
      <c r="H154" s="157"/>
      <c r="I154" s="158"/>
      <c r="J154" s="110"/>
      <c r="K154" s="173"/>
      <c r="L154" s="111"/>
      <c r="M154" s="184"/>
      <c r="N154" s="20"/>
    </row>
    <row r="155" spans="1:14" s="25" customFormat="1" ht="34.5" customHeight="1" x14ac:dyDescent="0.25">
      <c r="A155" s="105"/>
      <c r="B155" s="106"/>
      <c r="C155" s="12" t="s">
        <v>311</v>
      </c>
      <c r="D155" s="66" t="s">
        <v>168</v>
      </c>
      <c r="E155" s="107" t="e">
        <v>#N/A</v>
      </c>
      <c r="F155" s="112"/>
      <c r="G155" s="109"/>
      <c r="H155" s="155"/>
      <c r="I155" s="156"/>
      <c r="J155" s="110"/>
      <c r="K155" s="174"/>
      <c r="L155" s="111"/>
      <c r="M155" s="149"/>
      <c r="N155" s="20"/>
    </row>
    <row r="156" spans="1:14" s="97" customFormat="1" ht="34.5" customHeight="1" x14ac:dyDescent="0.25">
      <c r="A156" s="67">
        <v>97</v>
      </c>
      <c r="B156" s="68" t="s">
        <v>321</v>
      </c>
      <c r="C156" s="23" t="s">
        <v>308</v>
      </c>
      <c r="D156" s="73" t="s">
        <v>309</v>
      </c>
      <c r="E156" s="69">
        <v>49.500000000000007</v>
      </c>
      <c r="F156" s="70"/>
      <c r="G156" s="71">
        <v>5000</v>
      </c>
      <c r="H156" s="99" t="s">
        <v>495</v>
      </c>
      <c r="I156" s="100">
        <v>5000</v>
      </c>
      <c r="J156" s="75">
        <f>ROUND(IF(ISBLANK(I156),E156, (G156*E156)/I156),0)</f>
        <v>50</v>
      </c>
      <c r="K156" s="167">
        <v>79.900000000000006</v>
      </c>
      <c r="L156" s="76">
        <f>J156*K156</f>
        <v>3995.0000000000005</v>
      </c>
      <c r="M156" s="99"/>
      <c r="N156" s="59"/>
    </row>
    <row r="157" spans="1:14" s="25" customFormat="1" ht="34.5" customHeight="1" x14ac:dyDescent="0.25">
      <c r="A157" s="60">
        <v>98</v>
      </c>
      <c r="B157" s="61" t="s">
        <v>169</v>
      </c>
      <c r="C157" s="18" t="s">
        <v>13</v>
      </c>
      <c r="D157" s="66" t="s">
        <v>225</v>
      </c>
      <c r="E157" s="62">
        <v>141.9</v>
      </c>
      <c r="F157" s="63"/>
      <c r="G157" s="64">
        <v>25</v>
      </c>
      <c r="H157" s="151" t="s">
        <v>496</v>
      </c>
      <c r="I157" s="152">
        <v>25</v>
      </c>
      <c r="J157" s="65">
        <f>ROUND(IF(ISBLANK(I157),E157, (G157*E157)/I157),0)</f>
        <v>142</v>
      </c>
      <c r="K157" s="168">
        <v>28.25</v>
      </c>
      <c r="L157" s="77">
        <f>J157*K157</f>
        <v>4011.5</v>
      </c>
      <c r="M157" s="101"/>
      <c r="N157" s="20"/>
    </row>
    <row r="158" spans="1:14" s="97" customFormat="1" ht="34.5" customHeight="1" x14ac:dyDescent="0.25">
      <c r="A158" s="67">
        <v>99</v>
      </c>
      <c r="B158" s="68" t="s">
        <v>326</v>
      </c>
      <c r="C158" s="21" t="s">
        <v>13</v>
      </c>
      <c r="D158" s="73" t="s">
        <v>216</v>
      </c>
      <c r="E158" s="69">
        <v>132</v>
      </c>
      <c r="F158" s="70"/>
      <c r="G158" s="71">
        <v>100</v>
      </c>
      <c r="H158" s="99" t="s">
        <v>497</v>
      </c>
      <c r="I158" s="100">
        <v>100</v>
      </c>
      <c r="J158" s="75">
        <f>ROUND(IF(ISBLANK(I158),E158, (G158*E158)/I158),0)</f>
        <v>132</v>
      </c>
      <c r="K158" s="167">
        <v>6.7</v>
      </c>
      <c r="L158" s="76">
        <f>J158*K158</f>
        <v>884.4</v>
      </c>
      <c r="M158" s="99"/>
      <c r="N158" s="59"/>
    </row>
    <row r="159" spans="1:14" s="25" customFormat="1" ht="34.5" customHeight="1" x14ac:dyDescent="0.25">
      <c r="A159" s="60">
        <v>100</v>
      </c>
      <c r="B159" s="61" t="s">
        <v>327</v>
      </c>
      <c r="C159" s="18" t="s">
        <v>13</v>
      </c>
      <c r="D159" s="66" t="s">
        <v>328</v>
      </c>
      <c r="E159" s="62">
        <v>95.7</v>
      </c>
      <c r="F159" s="63"/>
      <c r="G159" s="64">
        <v>10</v>
      </c>
      <c r="H159" s="151" t="s">
        <v>498</v>
      </c>
      <c r="I159" s="152">
        <v>1</v>
      </c>
      <c r="J159" s="65">
        <f>ROUND(IF(ISBLANK(I159),E159, (G159*E159)/I159),0)</f>
        <v>957</v>
      </c>
      <c r="K159" s="168">
        <v>7.89</v>
      </c>
      <c r="L159" s="77">
        <f>J159*K159</f>
        <v>7550.73</v>
      </c>
      <c r="M159" s="101"/>
      <c r="N159" s="20"/>
    </row>
    <row r="160" spans="1:14" s="97" customFormat="1" ht="34.5" customHeight="1" x14ac:dyDescent="0.25">
      <c r="A160" s="114">
        <v>101</v>
      </c>
      <c r="B160" s="115" t="s">
        <v>170</v>
      </c>
      <c r="C160" s="21" t="s">
        <v>171</v>
      </c>
      <c r="D160" s="73" t="s">
        <v>226</v>
      </c>
      <c r="E160" s="116">
        <v>2366.1000000000004</v>
      </c>
      <c r="F160" s="117"/>
      <c r="G160" s="118">
        <v>200</v>
      </c>
      <c r="H160" s="131" t="s">
        <v>499</v>
      </c>
      <c r="I160" s="131">
        <v>200</v>
      </c>
      <c r="J160" s="119">
        <f>ROUND(IF(ISBLANK(I160),E160, (G160*E160)/I160),0)</f>
        <v>2366</v>
      </c>
      <c r="K160" s="180">
        <v>13.5</v>
      </c>
      <c r="L160" s="113">
        <f>J160*K160</f>
        <v>31941</v>
      </c>
      <c r="M160" s="131"/>
      <c r="N160" s="59"/>
    </row>
    <row r="161" spans="1:14" s="97" customFormat="1" ht="34.5" customHeight="1" x14ac:dyDescent="0.25">
      <c r="A161" s="114"/>
      <c r="B161" s="115"/>
      <c r="C161" s="21" t="s">
        <v>312</v>
      </c>
      <c r="D161" s="73" t="s">
        <v>226</v>
      </c>
      <c r="E161" s="116" t="e">
        <v>#N/A</v>
      </c>
      <c r="F161" s="117"/>
      <c r="G161" s="118"/>
      <c r="H161" s="159"/>
      <c r="I161" s="159"/>
      <c r="J161" s="119"/>
      <c r="K161" s="183"/>
      <c r="L161" s="113"/>
      <c r="M161" s="159"/>
      <c r="N161" s="59"/>
    </row>
    <row r="162" spans="1:14" s="97" customFormat="1" ht="34.5" customHeight="1" x14ac:dyDescent="0.25">
      <c r="A162" s="114"/>
      <c r="B162" s="115"/>
      <c r="C162" s="21" t="s">
        <v>319</v>
      </c>
      <c r="D162" s="73" t="s">
        <v>226</v>
      </c>
      <c r="E162" s="116" t="e">
        <v>#N/A</v>
      </c>
      <c r="F162" s="117"/>
      <c r="G162" s="118"/>
      <c r="H162" s="132"/>
      <c r="I162" s="132"/>
      <c r="J162" s="119"/>
      <c r="K162" s="181"/>
      <c r="L162" s="113"/>
      <c r="M162" s="132"/>
      <c r="N162" s="59"/>
    </row>
    <row r="163" spans="1:14" s="25" customFormat="1" ht="34.5" customHeight="1" x14ac:dyDescent="0.25">
      <c r="A163" s="105">
        <v>102</v>
      </c>
      <c r="B163" s="106" t="s">
        <v>172</v>
      </c>
      <c r="C163" s="18" t="s">
        <v>173</v>
      </c>
      <c r="D163" s="66" t="s">
        <v>214</v>
      </c>
      <c r="E163" s="107">
        <v>66</v>
      </c>
      <c r="F163" s="112"/>
      <c r="G163" s="109">
        <v>500</v>
      </c>
      <c r="H163" s="153" t="s">
        <v>500</v>
      </c>
      <c r="I163" s="154">
        <v>500</v>
      </c>
      <c r="J163" s="110">
        <f>ROUND(IF(ISBLANK(I163),E163, (G163*E163)/I163),0)</f>
        <v>66</v>
      </c>
      <c r="K163" s="170">
        <v>13.88</v>
      </c>
      <c r="L163" s="111">
        <f>J163*K163</f>
        <v>916.08</v>
      </c>
      <c r="M163" s="147"/>
      <c r="N163" s="20"/>
    </row>
    <row r="164" spans="1:14" s="25" customFormat="1" ht="34.5" customHeight="1" x14ac:dyDescent="0.25">
      <c r="A164" s="105"/>
      <c r="B164" s="106"/>
      <c r="C164" s="18" t="s">
        <v>269</v>
      </c>
      <c r="D164" s="66" t="s">
        <v>214</v>
      </c>
      <c r="E164" s="107" t="e">
        <v>#N/A</v>
      </c>
      <c r="F164" s="112"/>
      <c r="G164" s="109"/>
      <c r="H164" s="155"/>
      <c r="I164" s="156"/>
      <c r="J164" s="110"/>
      <c r="K164" s="171"/>
      <c r="L164" s="111"/>
      <c r="M164" s="149"/>
      <c r="N164" s="20"/>
    </row>
    <row r="165" spans="1:14" s="97" customFormat="1" ht="34.5" customHeight="1" x14ac:dyDescent="0.25">
      <c r="A165" s="114">
        <v>103</v>
      </c>
      <c r="B165" s="115" t="s">
        <v>174</v>
      </c>
      <c r="C165" s="21" t="s">
        <v>175</v>
      </c>
      <c r="D165" s="73" t="s">
        <v>214</v>
      </c>
      <c r="E165" s="116">
        <v>1153.9000000000001</v>
      </c>
      <c r="F165" s="117"/>
      <c r="G165" s="118">
        <v>500</v>
      </c>
      <c r="H165" s="131" t="s">
        <v>501</v>
      </c>
      <c r="I165" s="131">
        <v>500</v>
      </c>
      <c r="J165" s="119">
        <f>ROUND(IF(ISBLANK(I165),E165, (G165*E165)/I165),0)</f>
        <v>1154</v>
      </c>
      <c r="K165" s="180">
        <v>18.5</v>
      </c>
      <c r="L165" s="113">
        <f>J165*K165</f>
        <v>21349</v>
      </c>
      <c r="M165" s="131"/>
      <c r="N165" s="59"/>
    </row>
    <row r="166" spans="1:14" s="97" customFormat="1" ht="34.5" customHeight="1" x14ac:dyDescent="0.25">
      <c r="A166" s="114"/>
      <c r="B166" s="115"/>
      <c r="C166" s="21" t="s">
        <v>272</v>
      </c>
      <c r="D166" s="73" t="s">
        <v>214</v>
      </c>
      <c r="E166" s="116" t="e">
        <v>#N/A</v>
      </c>
      <c r="F166" s="117"/>
      <c r="G166" s="118"/>
      <c r="H166" s="159"/>
      <c r="I166" s="159"/>
      <c r="J166" s="119"/>
      <c r="K166" s="183"/>
      <c r="L166" s="113"/>
      <c r="M166" s="159"/>
      <c r="N166" s="59"/>
    </row>
    <row r="167" spans="1:14" s="97" customFormat="1" ht="34.5" customHeight="1" x14ac:dyDescent="0.25">
      <c r="A167" s="114"/>
      <c r="B167" s="115"/>
      <c r="C167" s="21" t="s">
        <v>313</v>
      </c>
      <c r="D167" s="73" t="s">
        <v>214</v>
      </c>
      <c r="E167" s="116" t="e">
        <v>#N/A</v>
      </c>
      <c r="F167" s="117"/>
      <c r="G167" s="118"/>
      <c r="H167" s="132"/>
      <c r="I167" s="132"/>
      <c r="J167" s="119"/>
      <c r="K167" s="181"/>
      <c r="L167" s="113"/>
      <c r="M167" s="132"/>
      <c r="N167" s="59"/>
    </row>
    <row r="168" spans="1:14" s="25" customFormat="1" ht="34.5" customHeight="1" x14ac:dyDescent="0.25">
      <c r="A168" s="60">
        <v>104</v>
      </c>
      <c r="B168" s="61" t="s">
        <v>176</v>
      </c>
      <c r="C168" s="18" t="s">
        <v>177</v>
      </c>
      <c r="D168" s="66" t="s">
        <v>214</v>
      </c>
      <c r="E168" s="62">
        <v>6603.3</v>
      </c>
      <c r="F168" s="72"/>
      <c r="G168" s="64">
        <v>500</v>
      </c>
      <c r="H168" s="151" t="s">
        <v>502</v>
      </c>
      <c r="I168" s="152">
        <v>500</v>
      </c>
      <c r="J168" s="65">
        <f>ROUND(IF(ISBLANK(I168),E168, (G168*E168)/I168),0)</f>
        <v>6603</v>
      </c>
      <c r="K168" s="168">
        <v>48.25</v>
      </c>
      <c r="L168" s="77">
        <f>J168*K168</f>
        <v>318594.75</v>
      </c>
      <c r="M168" s="101"/>
      <c r="N168" s="20"/>
    </row>
    <row r="169" spans="1:14" s="97" customFormat="1" ht="34.5" customHeight="1" x14ac:dyDescent="0.25">
      <c r="A169" s="114">
        <v>105</v>
      </c>
      <c r="B169" s="115" t="s">
        <v>178</v>
      </c>
      <c r="C169" s="21" t="s">
        <v>179</v>
      </c>
      <c r="D169" s="73" t="s">
        <v>214</v>
      </c>
      <c r="E169" s="116">
        <v>6083.0000000000009</v>
      </c>
      <c r="F169" s="117"/>
      <c r="G169" s="118">
        <v>500</v>
      </c>
      <c r="H169" s="131" t="s">
        <v>503</v>
      </c>
      <c r="I169" s="131">
        <v>500</v>
      </c>
      <c r="J169" s="119">
        <f>ROUND(IF(ISBLANK(I169),E169, (G169*E169)/I169),0)</f>
        <v>6083</v>
      </c>
      <c r="K169" s="180">
        <v>15.39</v>
      </c>
      <c r="L169" s="113">
        <f>J169*K169</f>
        <v>93617.37000000001</v>
      </c>
      <c r="M169" s="131"/>
      <c r="N169" s="59"/>
    </row>
    <row r="170" spans="1:14" s="97" customFormat="1" ht="34.5" customHeight="1" x14ac:dyDescent="0.25">
      <c r="A170" s="114"/>
      <c r="B170" s="115"/>
      <c r="C170" s="21" t="s">
        <v>314</v>
      </c>
      <c r="D170" s="73" t="s">
        <v>214</v>
      </c>
      <c r="E170" s="116" t="e">
        <v>#N/A</v>
      </c>
      <c r="F170" s="117"/>
      <c r="G170" s="118"/>
      <c r="H170" s="132"/>
      <c r="I170" s="132"/>
      <c r="J170" s="119"/>
      <c r="K170" s="181"/>
      <c r="L170" s="113"/>
      <c r="M170" s="132"/>
      <c r="N170" s="59"/>
    </row>
    <row r="171" spans="1:14" s="25" customFormat="1" ht="34.5" customHeight="1" x14ac:dyDescent="0.25">
      <c r="A171" s="60">
        <v>106</v>
      </c>
      <c r="B171" s="61" t="s">
        <v>180</v>
      </c>
      <c r="C171" s="18" t="s">
        <v>181</v>
      </c>
      <c r="D171" s="66" t="s">
        <v>227</v>
      </c>
      <c r="E171" s="62">
        <v>2931.5000000000005</v>
      </c>
      <c r="F171" s="63"/>
      <c r="G171" s="64">
        <v>250</v>
      </c>
      <c r="H171" s="151" t="s">
        <v>504</v>
      </c>
      <c r="I171" s="152">
        <v>250</v>
      </c>
      <c r="J171" s="65">
        <f>ROUND(IF(ISBLANK(I171),E171, (G171*E171)/I171),0)</f>
        <v>2932</v>
      </c>
      <c r="K171" s="168">
        <v>19.25</v>
      </c>
      <c r="L171" s="77">
        <f>J171*K171</f>
        <v>56441</v>
      </c>
      <c r="M171" s="101"/>
      <c r="N171" s="20"/>
    </row>
    <row r="172" spans="1:14" s="97" customFormat="1" ht="34.5" customHeight="1" x14ac:dyDescent="0.25">
      <c r="A172" s="114">
        <v>107</v>
      </c>
      <c r="B172" s="115" t="s">
        <v>182</v>
      </c>
      <c r="C172" s="21" t="s">
        <v>183</v>
      </c>
      <c r="D172" s="73" t="s">
        <v>214</v>
      </c>
      <c r="E172" s="116">
        <v>284.90000000000003</v>
      </c>
      <c r="F172" s="117"/>
      <c r="G172" s="118">
        <v>500</v>
      </c>
      <c r="H172" s="131" t="s">
        <v>505</v>
      </c>
      <c r="I172" s="131">
        <v>500</v>
      </c>
      <c r="J172" s="119">
        <f>ROUND(IF(ISBLANK(I172),E172, (G172*E172)/I172),0)</f>
        <v>285</v>
      </c>
      <c r="K172" s="180">
        <v>19.66</v>
      </c>
      <c r="L172" s="113">
        <f>J172*K172</f>
        <v>5603.1</v>
      </c>
      <c r="M172" s="131"/>
      <c r="N172" s="59"/>
    </row>
    <row r="173" spans="1:14" s="97" customFormat="1" ht="34.5" customHeight="1" x14ac:dyDescent="0.25">
      <c r="A173" s="114"/>
      <c r="B173" s="115"/>
      <c r="C173" s="21" t="s">
        <v>270</v>
      </c>
      <c r="D173" s="73" t="s">
        <v>214</v>
      </c>
      <c r="E173" s="116" t="e">
        <v>#N/A</v>
      </c>
      <c r="F173" s="117"/>
      <c r="G173" s="118"/>
      <c r="H173" s="132"/>
      <c r="I173" s="132"/>
      <c r="J173" s="119"/>
      <c r="K173" s="181"/>
      <c r="L173" s="113"/>
      <c r="M173" s="132"/>
      <c r="N173" s="59"/>
    </row>
    <row r="174" spans="1:14" s="25" customFormat="1" ht="34.5" customHeight="1" x14ac:dyDescent="0.25">
      <c r="A174" s="105">
        <v>108</v>
      </c>
      <c r="B174" s="106" t="s">
        <v>184</v>
      </c>
      <c r="C174" s="18" t="s">
        <v>237</v>
      </c>
      <c r="D174" s="66" t="s">
        <v>227</v>
      </c>
      <c r="E174" s="107">
        <v>179.3</v>
      </c>
      <c r="F174" s="112"/>
      <c r="G174" s="109">
        <v>250</v>
      </c>
      <c r="H174" s="153" t="s">
        <v>506</v>
      </c>
      <c r="I174" s="154">
        <v>200</v>
      </c>
      <c r="J174" s="110">
        <f>ROUND(IF(ISBLANK(I174),E174, (G174*E174)/I174),0)</f>
        <v>224</v>
      </c>
      <c r="K174" s="170">
        <v>31.75</v>
      </c>
      <c r="L174" s="111">
        <f>J174*K174</f>
        <v>7112</v>
      </c>
      <c r="M174" s="147"/>
      <c r="N174" s="20"/>
    </row>
    <row r="175" spans="1:14" s="25" customFormat="1" ht="34.5" customHeight="1" x14ac:dyDescent="0.25">
      <c r="A175" s="105"/>
      <c r="B175" s="106"/>
      <c r="C175" s="18" t="s">
        <v>315</v>
      </c>
      <c r="D175" s="66" t="s">
        <v>227</v>
      </c>
      <c r="E175" s="107" t="e">
        <v>#N/A</v>
      </c>
      <c r="F175" s="112"/>
      <c r="G175" s="109"/>
      <c r="H175" s="157"/>
      <c r="I175" s="158"/>
      <c r="J175" s="110"/>
      <c r="K175" s="182"/>
      <c r="L175" s="111"/>
      <c r="M175" s="184"/>
      <c r="N175" s="20"/>
    </row>
    <row r="176" spans="1:14" s="25" customFormat="1" ht="34.5" customHeight="1" x14ac:dyDescent="0.25">
      <c r="A176" s="105"/>
      <c r="B176" s="106"/>
      <c r="C176" s="18" t="s">
        <v>271</v>
      </c>
      <c r="D176" s="66" t="s">
        <v>227</v>
      </c>
      <c r="E176" s="107" t="e">
        <v>#N/A</v>
      </c>
      <c r="F176" s="112"/>
      <c r="G176" s="109"/>
      <c r="H176" s="155"/>
      <c r="I176" s="156"/>
      <c r="J176" s="110"/>
      <c r="K176" s="171"/>
      <c r="L176" s="111"/>
      <c r="M176" s="149"/>
      <c r="N176" s="20"/>
    </row>
    <row r="177" spans="1:14" s="97" customFormat="1" ht="34.5" customHeight="1" x14ac:dyDescent="0.25">
      <c r="A177" s="67">
        <v>109</v>
      </c>
      <c r="B177" s="68" t="s">
        <v>185</v>
      </c>
      <c r="C177" s="21" t="s">
        <v>249</v>
      </c>
      <c r="D177" s="73" t="s">
        <v>208</v>
      </c>
      <c r="E177" s="69">
        <v>33</v>
      </c>
      <c r="F177" s="70"/>
      <c r="G177" s="71">
        <v>1000</v>
      </c>
      <c r="H177" s="99" t="s">
        <v>507</v>
      </c>
      <c r="I177" s="100">
        <v>1000</v>
      </c>
      <c r="J177" s="75">
        <f t="shared" ref="J177:J188" si="13">ROUND(IF(ISBLANK(I177),E177, (G177*E177)/I177),0)</f>
        <v>33</v>
      </c>
      <c r="K177" s="167">
        <v>89.85</v>
      </c>
      <c r="L177" s="76">
        <f t="shared" ref="L177:L187" si="14">J177*K177</f>
        <v>2965.0499999999997</v>
      </c>
      <c r="M177" s="99"/>
      <c r="N177" s="59"/>
    </row>
    <row r="178" spans="1:14" s="25" customFormat="1" ht="34.5" customHeight="1" x14ac:dyDescent="0.25">
      <c r="A178" s="60">
        <v>110</v>
      </c>
      <c r="B178" s="61" t="s">
        <v>186</v>
      </c>
      <c r="C178" s="18" t="s">
        <v>250</v>
      </c>
      <c r="D178" s="66" t="s">
        <v>208</v>
      </c>
      <c r="E178" s="62">
        <v>31.900000000000002</v>
      </c>
      <c r="F178" s="63"/>
      <c r="G178" s="64">
        <v>1000</v>
      </c>
      <c r="H178" s="151" t="s">
        <v>508</v>
      </c>
      <c r="I178" s="152">
        <v>1000</v>
      </c>
      <c r="J178" s="65">
        <f t="shared" si="13"/>
        <v>32</v>
      </c>
      <c r="K178" s="168">
        <v>79.900000000000006</v>
      </c>
      <c r="L178" s="77">
        <f t="shared" si="14"/>
        <v>2556.8000000000002</v>
      </c>
      <c r="M178" s="101"/>
      <c r="N178" s="20"/>
    </row>
    <row r="179" spans="1:14" s="97" customFormat="1" ht="34.5" customHeight="1" x14ac:dyDescent="0.25">
      <c r="A179" s="67">
        <v>111</v>
      </c>
      <c r="B179" s="68" t="s">
        <v>187</v>
      </c>
      <c r="C179" s="21" t="s">
        <v>251</v>
      </c>
      <c r="D179" s="73" t="s">
        <v>208</v>
      </c>
      <c r="E179" s="69">
        <v>24.200000000000003</v>
      </c>
      <c r="F179" s="70"/>
      <c r="G179" s="71">
        <v>1000</v>
      </c>
      <c r="H179" s="99" t="s">
        <v>509</v>
      </c>
      <c r="I179" s="100">
        <v>1000</v>
      </c>
      <c r="J179" s="75">
        <f t="shared" si="13"/>
        <v>24</v>
      </c>
      <c r="K179" s="167">
        <v>82.45</v>
      </c>
      <c r="L179" s="76">
        <f t="shared" si="14"/>
        <v>1978.8000000000002</v>
      </c>
      <c r="M179" s="99"/>
      <c r="N179" s="59"/>
    </row>
    <row r="180" spans="1:14" s="25" customFormat="1" ht="34.5" customHeight="1" x14ac:dyDescent="0.25">
      <c r="A180" s="60">
        <v>112</v>
      </c>
      <c r="B180" s="61" t="s">
        <v>205</v>
      </c>
      <c r="C180" s="18" t="s">
        <v>206</v>
      </c>
      <c r="D180" s="66" t="s">
        <v>214</v>
      </c>
      <c r="E180" s="62">
        <v>542.30000000000007</v>
      </c>
      <c r="F180" s="63"/>
      <c r="G180" s="64">
        <v>500</v>
      </c>
      <c r="H180" s="151" t="s">
        <v>510</v>
      </c>
      <c r="I180" s="152">
        <v>500</v>
      </c>
      <c r="J180" s="65">
        <f t="shared" si="13"/>
        <v>542</v>
      </c>
      <c r="K180" s="168">
        <v>16.75</v>
      </c>
      <c r="L180" s="77">
        <f t="shared" si="14"/>
        <v>9078.5</v>
      </c>
      <c r="M180" s="101"/>
      <c r="N180" s="20"/>
    </row>
    <row r="181" spans="1:14" s="97" customFormat="1" ht="34.5" customHeight="1" x14ac:dyDescent="0.25">
      <c r="A181" s="67">
        <v>113</v>
      </c>
      <c r="B181" s="68" t="s">
        <v>188</v>
      </c>
      <c r="C181" s="21" t="s">
        <v>189</v>
      </c>
      <c r="D181" s="73" t="s">
        <v>208</v>
      </c>
      <c r="E181" s="69">
        <v>465.3</v>
      </c>
      <c r="F181" s="70"/>
      <c r="G181" s="71">
        <v>1000</v>
      </c>
      <c r="H181" s="99" t="s">
        <v>511</v>
      </c>
      <c r="I181" s="100">
        <v>1000</v>
      </c>
      <c r="J181" s="75">
        <f t="shared" si="13"/>
        <v>465</v>
      </c>
      <c r="K181" s="167">
        <v>16.59</v>
      </c>
      <c r="L181" s="76">
        <f t="shared" si="14"/>
        <v>7714.35</v>
      </c>
      <c r="M181" s="99"/>
      <c r="N181" s="59"/>
    </row>
    <row r="182" spans="1:14" s="25" customFormat="1" ht="34.5" customHeight="1" x14ac:dyDescent="0.25">
      <c r="A182" s="60">
        <v>114</v>
      </c>
      <c r="B182" s="61" t="s">
        <v>190</v>
      </c>
      <c r="C182" s="18" t="s">
        <v>191</v>
      </c>
      <c r="D182" s="66" t="s">
        <v>208</v>
      </c>
      <c r="E182" s="62">
        <v>916.30000000000007</v>
      </c>
      <c r="F182" s="63"/>
      <c r="G182" s="64">
        <v>1000</v>
      </c>
      <c r="H182" s="151" t="s">
        <v>191</v>
      </c>
      <c r="I182" s="152">
        <v>1000</v>
      </c>
      <c r="J182" s="65">
        <f t="shared" si="13"/>
        <v>916</v>
      </c>
      <c r="K182" s="168">
        <v>18.3</v>
      </c>
      <c r="L182" s="77">
        <f t="shared" si="14"/>
        <v>16762.8</v>
      </c>
      <c r="M182" s="101"/>
      <c r="N182" s="20"/>
    </row>
    <row r="183" spans="1:14" s="97" customFormat="1" ht="34.5" customHeight="1" x14ac:dyDescent="0.25">
      <c r="A183" s="67">
        <v>115</v>
      </c>
      <c r="B183" s="68" t="s">
        <v>192</v>
      </c>
      <c r="C183" s="21" t="s">
        <v>193</v>
      </c>
      <c r="D183" s="73" t="s">
        <v>214</v>
      </c>
      <c r="E183" s="69">
        <v>1592.8000000000002</v>
      </c>
      <c r="F183" s="70"/>
      <c r="G183" s="71">
        <v>500</v>
      </c>
      <c r="H183" s="99" t="s">
        <v>193</v>
      </c>
      <c r="I183" s="100">
        <v>500</v>
      </c>
      <c r="J183" s="75">
        <f t="shared" si="13"/>
        <v>1593</v>
      </c>
      <c r="K183" s="167">
        <v>13.75</v>
      </c>
      <c r="L183" s="76">
        <f t="shared" si="14"/>
        <v>21903.75</v>
      </c>
      <c r="M183" s="99"/>
      <c r="N183" s="59"/>
    </row>
    <row r="184" spans="1:14" s="25" customFormat="1" ht="34.5" customHeight="1" x14ac:dyDescent="0.25">
      <c r="A184" s="60">
        <v>116</v>
      </c>
      <c r="B184" s="61" t="s">
        <v>194</v>
      </c>
      <c r="C184" s="18" t="s">
        <v>195</v>
      </c>
      <c r="D184" s="66" t="s">
        <v>208</v>
      </c>
      <c r="E184" s="62">
        <v>298.10000000000002</v>
      </c>
      <c r="F184" s="63"/>
      <c r="G184" s="64">
        <v>1000</v>
      </c>
      <c r="H184" s="151" t="s">
        <v>195</v>
      </c>
      <c r="I184" s="152">
        <v>1000</v>
      </c>
      <c r="J184" s="65">
        <f t="shared" si="13"/>
        <v>298</v>
      </c>
      <c r="K184" s="168">
        <v>11.29</v>
      </c>
      <c r="L184" s="77">
        <f t="shared" si="14"/>
        <v>3364.4199999999996</v>
      </c>
      <c r="M184" s="101"/>
      <c r="N184" s="20"/>
    </row>
    <row r="185" spans="1:14" s="97" customFormat="1" ht="34.5" customHeight="1" x14ac:dyDescent="0.25">
      <c r="A185" s="67">
        <v>117</v>
      </c>
      <c r="B185" s="68" t="s">
        <v>196</v>
      </c>
      <c r="C185" s="21" t="s">
        <v>197</v>
      </c>
      <c r="D185" s="73" t="s">
        <v>214</v>
      </c>
      <c r="E185" s="69">
        <v>753.50000000000011</v>
      </c>
      <c r="F185" s="70"/>
      <c r="G185" s="71">
        <v>500</v>
      </c>
      <c r="H185" s="99" t="s">
        <v>512</v>
      </c>
      <c r="I185" s="100">
        <v>500</v>
      </c>
      <c r="J185" s="75">
        <f t="shared" si="13"/>
        <v>754</v>
      </c>
      <c r="K185" s="167">
        <v>17.98</v>
      </c>
      <c r="L185" s="76">
        <f t="shared" si="14"/>
        <v>13556.92</v>
      </c>
      <c r="M185" s="99"/>
      <c r="N185" s="59"/>
    </row>
    <row r="186" spans="1:14" s="25" customFormat="1" ht="34.5" customHeight="1" x14ac:dyDescent="0.25">
      <c r="A186" s="60">
        <v>118</v>
      </c>
      <c r="B186" s="61" t="s">
        <v>335</v>
      </c>
      <c r="C186" s="18" t="s">
        <v>13</v>
      </c>
      <c r="D186" s="19" t="s">
        <v>208</v>
      </c>
      <c r="E186" s="62">
        <v>567.6</v>
      </c>
      <c r="F186" s="63"/>
      <c r="G186" s="64">
        <v>1000</v>
      </c>
      <c r="H186" s="151" t="s">
        <v>513</v>
      </c>
      <c r="I186" s="152">
        <v>1000</v>
      </c>
      <c r="J186" s="65">
        <f t="shared" si="13"/>
        <v>568</v>
      </c>
      <c r="K186" s="168">
        <v>8.69</v>
      </c>
      <c r="L186" s="77">
        <f t="shared" si="14"/>
        <v>4935.92</v>
      </c>
      <c r="M186" s="101"/>
      <c r="N186" s="20"/>
    </row>
    <row r="187" spans="1:14" s="97" customFormat="1" ht="34.5" customHeight="1" x14ac:dyDescent="0.25">
      <c r="A187" s="67">
        <v>119</v>
      </c>
      <c r="B187" s="68" t="s">
        <v>198</v>
      </c>
      <c r="C187" s="21" t="s">
        <v>13</v>
      </c>
      <c r="D187" s="22" t="s">
        <v>208</v>
      </c>
      <c r="E187" s="69">
        <v>139.70000000000002</v>
      </c>
      <c r="F187" s="70"/>
      <c r="G187" s="71">
        <v>1000</v>
      </c>
      <c r="H187" s="99" t="s">
        <v>514</v>
      </c>
      <c r="I187" s="100">
        <v>1000</v>
      </c>
      <c r="J187" s="75">
        <f t="shared" si="13"/>
        <v>140</v>
      </c>
      <c r="K187" s="167">
        <v>22.5</v>
      </c>
      <c r="L187" s="76">
        <f t="shared" si="14"/>
        <v>3150</v>
      </c>
      <c r="M187" s="99"/>
      <c r="N187" s="59"/>
    </row>
    <row r="188" spans="1:14" s="25" customFormat="1" ht="34.5" customHeight="1" x14ac:dyDescent="0.25">
      <c r="A188" s="105">
        <v>120</v>
      </c>
      <c r="B188" s="106" t="s">
        <v>334</v>
      </c>
      <c r="C188" s="18" t="s">
        <v>199</v>
      </c>
      <c r="D188" s="66" t="s">
        <v>316</v>
      </c>
      <c r="E188" s="107">
        <v>117.7</v>
      </c>
      <c r="F188" s="108"/>
      <c r="G188" s="109">
        <v>600</v>
      </c>
      <c r="H188" s="153" t="s">
        <v>515</v>
      </c>
      <c r="I188" s="154">
        <v>600</v>
      </c>
      <c r="J188" s="110">
        <f t="shared" si="13"/>
        <v>118</v>
      </c>
      <c r="K188" s="170">
        <v>39.450000000000003</v>
      </c>
      <c r="L188" s="111">
        <f>J188*K188</f>
        <v>4655.1000000000004</v>
      </c>
      <c r="M188" s="147"/>
      <c r="N188" s="20"/>
    </row>
    <row r="189" spans="1:14" s="25" customFormat="1" ht="34.5" customHeight="1" x14ac:dyDescent="0.25">
      <c r="A189" s="105"/>
      <c r="B189" s="106"/>
      <c r="C189" s="18" t="s">
        <v>340</v>
      </c>
      <c r="D189" s="66" t="s">
        <v>316</v>
      </c>
      <c r="E189" s="107" t="e">
        <v>#N/A</v>
      </c>
      <c r="F189" s="108"/>
      <c r="G189" s="109"/>
      <c r="H189" s="157"/>
      <c r="I189" s="158"/>
      <c r="J189" s="110"/>
      <c r="K189" s="182"/>
      <c r="L189" s="111"/>
      <c r="M189" s="184"/>
      <c r="N189" s="20"/>
    </row>
    <row r="190" spans="1:14" s="25" customFormat="1" ht="34.5" customHeight="1" x14ac:dyDescent="0.25">
      <c r="A190" s="105"/>
      <c r="B190" s="106"/>
      <c r="C190" s="18" t="s">
        <v>317</v>
      </c>
      <c r="D190" s="66" t="s">
        <v>316</v>
      </c>
      <c r="E190" s="107" t="e">
        <v>#N/A</v>
      </c>
      <c r="F190" s="108"/>
      <c r="G190" s="109"/>
      <c r="H190" s="155"/>
      <c r="I190" s="156"/>
      <c r="J190" s="110"/>
      <c r="K190" s="171"/>
      <c r="L190" s="111"/>
      <c r="M190" s="149"/>
      <c r="N190" s="20"/>
    </row>
    <row r="191" spans="1:14" s="97" customFormat="1" ht="34.5" customHeight="1" x14ac:dyDescent="0.25">
      <c r="A191" s="67">
        <v>121</v>
      </c>
      <c r="B191" s="68" t="s">
        <v>200</v>
      </c>
      <c r="C191" s="21" t="s">
        <v>201</v>
      </c>
      <c r="D191" s="73" t="s">
        <v>202</v>
      </c>
      <c r="E191" s="69">
        <v>27.500000000000004</v>
      </c>
      <c r="F191" s="79"/>
      <c r="G191" s="71">
        <v>360</v>
      </c>
      <c r="H191" s="99" t="s">
        <v>516</v>
      </c>
      <c r="I191" s="100">
        <v>360</v>
      </c>
      <c r="J191" s="75">
        <f>ROUND(IF(ISBLANK(I191),E191, (G191*E191)/I191),0)</f>
        <v>28</v>
      </c>
      <c r="K191" s="167">
        <v>33.25</v>
      </c>
      <c r="L191" s="76">
        <f>J191*K191</f>
        <v>931</v>
      </c>
      <c r="M191" s="99"/>
      <c r="N191" s="59"/>
    </row>
    <row r="192" spans="1:14" s="25" customFormat="1" ht="34.5" customHeight="1" x14ac:dyDescent="0.25">
      <c r="A192" s="138" t="s">
        <v>204</v>
      </c>
      <c r="B192" s="138"/>
      <c r="C192" s="138"/>
      <c r="D192" s="138"/>
      <c r="E192" s="138"/>
      <c r="F192" s="138"/>
      <c r="G192" s="138"/>
      <c r="H192" s="138"/>
      <c r="I192" s="138"/>
      <c r="J192" s="138"/>
      <c r="K192" s="138"/>
      <c r="L192" s="36">
        <f>SUM(L2:L191)</f>
        <v>1863636.3800000001</v>
      </c>
      <c r="M192" s="29"/>
      <c r="N192" s="20"/>
    </row>
    <row r="193" ht="34.5" hidden="1" customHeight="1" x14ac:dyDescent="0.25"/>
    <row r="194" ht="34.5" hidden="1" customHeight="1" x14ac:dyDescent="0.25"/>
    <row r="195" ht="34.5" hidden="1" customHeight="1" x14ac:dyDescent="0.25"/>
    <row r="196" ht="34.5" hidden="1" customHeight="1" x14ac:dyDescent="0.25"/>
    <row r="197" ht="34.5" hidden="1" customHeight="1" x14ac:dyDescent="0.25"/>
    <row r="198" ht="34.5" hidden="1" customHeight="1" x14ac:dyDescent="0.25"/>
    <row r="199" ht="34.5" hidden="1" customHeight="1" x14ac:dyDescent="0.25"/>
    <row r="200" ht="34.5" hidden="1" customHeight="1" x14ac:dyDescent="0.25"/>
    <row r="201" ht="34.5" hidden="1" customHeight="1" x14ac:dyDescent="0.25"/>
    <row r="202" ht="34.5" hidden="1" customHeight="1" x14ac:dyDescent="0.25"/>
  </sheetData>
  <sheetProtection password="9C06" sheet="1" objects="1" scenarios="1"/>
  <sortState xmlns:xlrd2="http://schemas.microsoft.com/office/spreadsheetml/2017/richdata2" ref="A2:M175">
    <sortCondition ref="A2:A175"/>
  </sortState>
  <mergeCells count="363">
    <mergeCell ref="A12:A13"/>
    <mergeCell ref="B12:B13"/>
    <mergeCell ref="E160:E162"/>
    <mergeCell ref="F160:F162"/>
    <mergeCell ref="G160:G162"/>
    <mergeCell ref="H160:H162"/>
    <mergeCell ref="I160:I162"/>
    <mergeCell ref="J160:J162"/>
    <mergeCell ref="K160:K162"/>
    <mergeCell ref="A160:A162"/>
    <mergeCell ref="B160:B162"/>
    <mergeCell ref="D12:D13"/>
    <mergeCell ref="E12:E13"/>
    <mergeCell ref="K12:K13"/>
    <mergeCell ref="A83:A85"/>
    <mergeCell ref="B83:B85"/>
    <mergeCell ref="E83:E85"/>
    <mergeCell ref="F83:F85"/>
    <mergeCell ref="G83:G85"/>
    <mergeCell ref="H83:H85"/>
    <mergeCell ref="I83:I85"/>
    <mergeCell ref="K14:K15"/>
    <mergeCell ref="B14:B15"/>
    <mergeCell ref="D14:D15"/>
    <mergeCell ref="L12:L13"/>
    <mergeCell ref="M12:M13"/>
    <mergeCell ref="F12:F13"/>
    <mergeCell ref="G12:G13"/>
    <mergeCell ref="H12:H13"/>
    <mergeCell ref="I12:I13"/>
    <mergeCell ref="J12:J13"/>
    <mergeCell ref="K8:K9"/>
    <mergeCell ref="L8:L9"/>
    <mergeCell ref="M8:M9"/>
    <mergeCell ref="I10:I11"/>
    <mergeCell ref="J10:J11"/>
    <mergeCell ref="K10:K11"/>
    <mergeCell ref="I8:I9"/>
    <mergeCell ref="J8:J9"/>
    <mergeCell ref="L10:L11"/>
    <mergeCell ref="M10:M11"/>
    <mergeCell ref="M6:M7"/>
    <mergeCell ref="G6:G7"/>
    <mergeCell ref="H6:H7"/>
    <mergeCell ref="A10:A11"/>
    <mergeCell ref="B10:B11"/>
    <mergeCell ref="D10:D11"/>
    <mergeCell ref="E10:E11"/>
    <mergeCell ref="F10:F11"/>
    <mergeCell ref="G10:G11"/>
    <mergeCell ref="H10:H11"/>
    <mergeCell ref="B8:B9"/>
    <mergeCell ref="A8:A9"/>
    <mergeCell ref="D8:D9"/>
    <mergeCell ref="E8:E9"/>
    <mergeCell ref="F8:F9"/>
    <mergeCell ref="G8:G9"/>
    <mergeCell ref="H8:H9"/>
    <mergeCell ref="M14:M15"/>
    <mergeCell ref="A192:K192"/>
    <mergeCell ref="A4:A5"/>
    <mergeCell ref="B4:B5"/>
    <mergeCell ref="D4:D5"/>
    <mergeCell ref="E4:E5"/>
    <mergeCell ref="F4:F5"/>
    <mergeCell ref="G4:G5"/>
    <mergeCell ref="H4:H5"/>
    <mergeCell ref="I4:I5"/>
    <mergeCell ref="J4:J5"/>
    <mergeCell ref="K4:K5"/>
    <mergeCell ref="B6:B7"/>
    <mergeCell ref="A6:A7"/>
    <mergeCell ref="D6:D7"/>
    <mergeCell ref="E6:E7"/>
    <mergeCell ref="F6:F7"/>
    <mergeCell ref="I6:I7"/>
    <mergeCell ref="J6:J7"/>
    <mergeCell ref="K6:K7"/>
    <mergeCell ref="L4:L5"/>
    <mergeCell ref="M4:M5"/>
    <mergeCell ref="A14:A15"/>
    <mergeCell ref="L6:L7"/>
    <mergeCell ref="M26:M27"/>
    <mergeCell ref="B31:B32"/>
    <mergeCell ref="M31:M32"/>
    <mergeCell ref="G26:G27"/>
    <mergeCell ref="H26:H27"/>
    <mergeCell ref="I26:I27"/>
    <mergeCell ref="J26:J27"/>
    <mergeCell ref="K26:K27"/>
    <mergeCell ref="B26:B27"/>
    <mergeCell ref="I31:I32"/>
    <mergeCell ref="J31:J32"/>
    <mergeCell ref="K31:K32"/>
    <mergeCell ref="L31:L32"/>
    <mergeCell ref="E14:E15"/>
    <mergeCell ref="F14:F15"/>
    <mergeCell ref="G14:G15"/>
    <mergeCell ref="H14:H15"/>
    <mergeCell ref="I14:I15"/>
    <mergeCell ref="J14:J15"/>
    <mergeCell ref="L26:L27"/>
    <mergeCell ref="L14:L15"/>
    <mergeCell ref="A26:A27"/>
    <mergeCell ref="D26:D27"/>
    <mergeCell ref="E26:E27"/>
    <mergeCell ref="F26:F27"/>
    <mergeCell ref="J83:J85"/>
    <mergeCell ref="K83:K85"/>
    <mergeCell ref="L83:L85"/>
    <mergeCell ref="M83:M85"/>
    <mergeCell ref="A34:A35"/>
    <mergeCell ref="B34:B35"/>
    <mergeCell ref="E34:E35"/>
    <mergeCell ref="F34:F35"/>
    <mergeCell ref="G34:G35"/>
    <mergeCell ref="H34:H35"/>
    <mergeCell ref="I34:I35"/>
    <mergeCell ref="J34:J35"/>
    <mergeCell ref="K34:K35"/>
    <mergeCell ref="L34:L35"/>
    <mergeCell ref="M34:M35"/>
    <mergeCell ref="A31:A32"/>
    <mergeCell ref="E31:E32"/>
    <mergeCell ref="F31:F32"/>
    <mergeCell ref="G31:G32"/>
    <mergeCell ref="H31:H32"/>
    <mergeCell ref="M86:M88"/>
    <mergeCell ref="A89:A91"/>
    <mergeCell ref="B89:B91"/>
    <mergeCell ref="E89:E91"/>
    <mergeCell ref="F89:F91"/>
    <mergeCell ref="G89:G91"/>
    <mergeCell ref="H89:H91"/>
    <mergeCell ref="I89:I91"/>
    <mergeCell ref="J89:J91"/>
    <mergeCell ref="K89:K91"/>
    <mergeCell ref="L89:L91"/>
    <mergeCell ref="M89:M91"/>
    <mergeCell ref="H86:H88"/>
    <mergeCell ref="I86:I88"/>
    <mergeCell ref="J86:J88"/>
    <mergeCell ref="K86:K88"/>
    <mergeCell ref="L86:L88"/>
    <mergeCell ref="A86:A88"/>
    <mergeCell ref="B86:B88"/>
    <mergeCell ref="E86:E88"/>
    <mergeCell ref="F86:F88"/>
    <mergeCell ref="G86:G88"/>
    <mergeCell ref="M92:M94"/>
    <mergeCell ref="A104:A105"/>
    <mergeCell ref="B104:B105"/>
    <mergeCell ref="E104:E105"/>
    <mergeCell ref="F104:F105"/>
    <mergeCell ref="G104:G105"/>
    <mergeCell ref="H104:H105"/>
    <mergeCell ref="I104:I105"/>
    <mergeCell ref="J104:J105"/>
    <mergeCell ref="K104:K105"/>
    <mergeCell ref="L104:L105"/>
    <mergeCell ref="M104:M105"/>
    <mergeCell ref="H92:H94"/>
    <mergeCell ref="I92:I94"/>
    <mergeCell ref="J92:J94"/>
    <mergeCell ref="K92:K94"/>
    <mergeCell ref="L92:L94"/>
    <mergeCell ref="A92:A94"/>
    <mergeCell ref="B92:B94"/>
    <mergeCell ref="E92:E94"/>
    <mergeCell ref="F92:F94"/>
    <mergeCell ref="G92:G94"/>
    <mergeCell ref="B127:B129"/>
    <mergeCell ref="B130:B132"/>
    <mergeCell ref="A108:A110"/>
    <mergeCell ref="A111:A113"/>
    <mergeCell ref="A114:A116"/>
    <mergeCell ref="A117:A119"/>
    <mergeCell ref="A121:A123"/>
    <mergeCell ref="A127:A129"/>
    <mergeCell ref="A130:A132"/>
    <mergeCell ref="B108:B110"/>
    <mergeCell ref="B111:B113"/>
    <mergeCell ref="B114:B116"/>
    <mergeCell ref="B117:B119"/>
    <mergeCell ref="B121:B123"/>
    <mergeCell ref="J108:J110"/>
    <mergeCell ref="K108:K110"/>
    <mergeCell ref="L108:L110"/>
    <mergeCell ref="M108:M110"/>
    <mergeCell ref="E111:E113"/>
    <mergeCell ref="F111:F113"/>
    <mergeCell ref="G111:G113"/>
    <mergeCell ref="H111:H113"/>
    <mergeCell ref="I111:I113"/>
    <mergeCell ref="J111:J113"/>
    <mergeCell ref="K111:K113"/>
    <mergeCell ref="L111:L113"/>
    <mergeCell ref="M111:M113"/>
    <mergeCell ref="E108:E110"/>
    <mergeCell ref="F108:F110"/>
    <mergeCell ref="G108:G110"/>
    <mergeCell ref="H108:H110"/>
    <mergeCell ref="I108:I110"/>
    <mergeCell ref="J114:J116"/>
    <mergeCell ref="K114:K116"/>
    <mergeCell ref="L114:L116"/>
    <mergeCell ref="M114:M116"/>
    <mergeCell ref="E117:E119"/>
    <mergeCell ref="F117:F119"/>
    <mergeCell ref="G117:G119"/>
    <mergeCell ref="H117:H119"/>
    <mergeCell ref="I117:I119"/>
    <mergeCell ref="J117:J119"/>
    <mergeCell ref="K117:K119"/>
    <mergeCell ref="L117:L119"/>
    <mergeCell ref="M117:M119"/>
    <mergeCell ref="E114:E116"/>
    <mergeCell ref="F114:F116"/>
    <mergeCell ref="G114:G116"/>
    <mergeCell ref="H114:H116"/>
    <mergeCell ref="I114:I116"/>
    <mergeCell ref="J121:J123"/>
    <mergeCell ref="K121:K123"/>
    <mergeCell ref="L121:L123"/>
    <mergeCell ref="M121:M123"/>
    <mergeCell ref="E127:E129"/>
    <mergeCell ref="F127:F129"/>
    <mergeCell ref="G127:G129"/>
    <mergeCell ref="H127:H129"/>
    <mergeCell ref="I127:I129"/>
    <mergeCell ref="J127:J129"/>
    <mergeCell ref="K127:K129"/>
    <mergeCell ref="L127:L129"/>
    <mergeCell ref="M127:M129"/>
    <mergeCell ref="E121:E123"/>
    <mergeCell ref="F121:F123"/>
    <mergeCell ref="G121:G123"/>
    <mergeCell ref="H121:H123"/>
    <mergeCell ref="I121:I123"/>
    <mergeCell ref="J130:J132"/>
    <mergeCell ref="K130:K132"/>
    <mergeCell ref="L130:L132"/>
    <mergeCell ref="M130:M132"/>
    <mergeCell ref="E130:E132"/>
    <mergeCell ref="F130:F132"/>
    <mergeCell ref="G130:G132"/>
    <mergeCell ref="H130:H132"/>
    <mergeCell ref="I130:I132"/>
    <mergeCell ref="B147:B148"/>
    <mergeCell ref="D147:D148"/>
    <mergeCell ref="A140:A141"/>
    <mergeCell ref="A145:A146"/>
    <mergeCell ref="A147:A148"/>
    <mergeCell ref="B140:B141"/>
    <mergeCell ref="D140:D141"/>
    <mergeCell ref="B145:B146"/>
    <mergeCell ref="D145:D146"/>
    <mergeCell ref="J140:J141"/>
    <mergeCell ref="K140:K141"/>
    <mergeCell ref="L140:L141"/>
    <mergeCell ref="M140:M141"/>
    <mergeCell ref="E140:E141"/>
    <mergeCell ref="F140:F141"/>
    <mergeCell ref="G140:G141"/>
    <mergeCell ref="H140:H141"/>
    <mergeCell ref="I140:I141"/>
    <mergeCell ref="J145:J146"/>
    <mergeCell ref="K145:K146"/>
    <mergeCell ref="L145:L146"/>
    <mergeCell ref="M145:M146"/>
    <mergeCell ref="E145:E146"/>
    <mergeCell ref="F145:F146"/>
    <mergeCell ref="G145:G146"/>
    <mergeCell ref="H145:H146"/>
    <mergeCell ref="I145:I146"/>
    <mergeCell ref="E153:E155"/>
    <mergeCell ref="F153:F155"/>
    <mergeCell ref="J147:J148"/>
    <mergeCell ref="K147:K148"/>
    <mergeCell ref="L147:L148"/>
    <mergeCell ref="L153:L155"/>
    <mergeCell ref="M147:M148"/>
    <mergeCell ref="M153:M155"/>
    <mergeCell ref="G153:G155"/>
    <mergeCell ref="H153:H155"/>
    <mergeCell ref="I153:I155"/>
    <mergeCell ref="J153:J155"/>
    <mergeCell ref="K153:K155"/>
    <mergeCell ref="E147:E148"/>
    <mergeCell ref="F147:F148"/>
    <mergeCell ref="G147:G148"/>
    <mergeCell ref="H147:H148"/>
    <mergeCell ref="I147:I148"/>
    <mergeCell ref="A153:A155"/>
    <mergeCell ref="L160:L162"/>
    <mergeCell ref="M160:M162"/>
    <mergeCell ref="B153:B155"/>
    <mergeCell ref="K163:K164"/>
    <mergeCell ref="L163:L164"/>
    <mergeCell ref="M163:M164"/>
    <mergeCell ref="A165:A167"/>
    <mergeCell ref="B165:B167"/>
    <mergeCell ref="E165:E167"/>
    <mergeCell ref="F165:F167"/>
    <mergeCell ref="G165:G167"/>
    <mergeCell ref="H165:H167"/>
    <mergeCell ref="I165:I167"/>
    <mergeCell ref="J165:J167"/>
    <mergeCell ref="K165:K167"/>
    <mergeCell ref="L165:L167"/>
    <mergeCell ref="M165:M167"/>
    <mergeCell ref="F163:F164"/>
    <mergeCell ref="G163:G164"/>
    <mergeCell ref="H163:H164"/>
    <mergeCell ref="I163:I164"/>
    <mergeCell ref="J163:J164"/>
    <mergeCell ref="A163:A164"/>
    <mergeCell ref="B163:B164"/>
    <mergeCell ref="E163:E164"/>
    <mergeCell ref="K169:K170"/>
    <mergeCell ref="L169:L170"/>
    <mergeCell ref="M169:M170"/>
    <mergeCell ref="A172:A173"/>
    <mergeCell ref="B172:B173"/>
    <mergeCell ref="E172:E173"/>
    <mergeCell ref="F172:F173"/>
    <mergeCell ref="G172:G173"/>
    <mergeCell ref="H172:H173"/>
    <mergeCell ref="I172:I173"/>
    <mergeCell ref="J172:J173"/>
    <mergeCell ref="K172:K173"/>
    <mergeCell ref="L172:L173"/>
    <mergeCell ref="M172:M173"/>
    <mergeCell ref="F169:F170"/>
    <mergeCell ref="G169:G170"/>
    <mergeCell ref="H169:H170"/>
    <mergeCell ref="I169:I170"/>
    <mergeCell ref="J169:J170"/>
    <mergeCell ref="A169:A170"/>
    <mergeCell ref="B169:B170"/>
    <mergeCell ref="E169:E170"/>
    <mergeCell ref="M174:M176"/>
    <mergeCell ref="A188:A190"/>
    <mergeCell ref="B188:B190"/>
    <mergeCell ref="E188:E190"/>
    <mergeCell ref="F188:F190"/>
    <mergeCell ref="G188:G190"/>
    <mergeCell ref="H188:H190"/>
    <mergeCell ref="I188:I190"/>
    <mergeCell ref="J188:J190"/>
    <mergeCell ref="K188:K190"/>
    <mergeCell ref="L188:L190"/>
    <mergeCell ref="M188:M190"/>
    <mergeCell ref="H174:H176"/>
    <mergeCell ref="I174:I176"/>
    <mergeCell ref="J174:J176"/>
    <mergeCell ref="K174:K176"/>
    <mergeCell ref="L174:L176"/>
    <mergeCell ref="A174:A176"/>
    <mergeCell ref="B174:B176"/>
    <mergeCell ref="E174:E176"/>
    <mergeCell ref="F174:F176"/>
    <mergeCell ref="G174:G176"/>
  </mergeCells>
  <dataValidations count="2">
    <dataValidation type="decimal" operator="greaterThan" showInputMessage="1" showErrorMessage="1" errorTitle="Price per Case" error="Please enter your price per case for this item." sqref="K2:K191" xr:uid="{00000000-0002-0000-0000-000000000000}">
      <formula1>0</formula1>
    </dataValidation>
    <dataValidation type="whole" operator="greaterThan" allowBlank="1" showInputMessage="1" showErrorMessage="1" errorTitle="Actual Case Size" error="Please enter only a whole number that reflects the actual case size you are bidding.  If this is the same as the Base Case Size, you may leave this cell blank." sqref="I2:I191" xr:uid="{00000000-0002-0000-0000-000001000000}">
      <formula1>0</formula1>
    </dataValidation>
  </dataValidations>
  <hyperlinks>
    <hyperlink ref="B4:B5" r:id="rId1" display="Bag, foil, cheeseburger Bag, 6.75x6.75" xr:uid="{00000000-0004-0000-0000-000000000000}"/>
    <hyperlink ref="B3" r:id="rId2" xr:uid="{00000000-0004-0000-0000-000001000000}"/>
    <hyperlink ref="B2" r:id="rId3" xr:uid="{00000000-0004-0000-0000-000002000000}"/>
    <hyperlink ref="B6:B7" r:id="rId4" display="Bag, foil, hamburger, 6.75x6.75" xr:uid="{00000000-0004-0000-0000-000003000000}"/>
    <hyperlink ref="B8:B9" r:id="rId5" display="Bag, foil, hot dog, 3x2x9" xr:uid="{00000000-0004-0000-0000-000004000000}"/>
    <hyperlink ref="B10:B11" r:id="rId6" display="Bag, foil, plain, 6.75x6.75" xr:uid="{00000000-0004-0000-0000-000005000000}"/>
    <hyperlink ref="B14:B15" r:id="rId7" display="Bag, saddle, sandwich, plain, 6.5x7" xr:uid="{00000000-0004-0000-0000-000006000000}"/>
    <hyperlink ref="B12:B13" r:id="rId8" display="Bag, plastic, 8x4x18, clear, small " xr:uid="{00000000-0004-0000-0000-000007000000}"/>
    <hyperlink ref="B17" r:id="rId9" xr:uid="{00000000-0004-0000-0000-000008000000}"/>
    <hyperlink ref="B18" r:id="rId10" xr:uid="{00000000-0004-0000-0000-000009000000}"/>
    <hyperlink ref="B19" r:id="rId11" xr:uid="{00000000-0004-0000-0000-00000A000000}"/>
    <hyperlink ref="B16" r:id="rId12" xr:uid="{00000000-0004-0000-0000-00000B000000}"/>
    <hyperlink ref="B20" r:id="rId13" xr:uid="{00000000-0004-0000-0000-00000C000000}"/>
    <hyperlink ref="B21" r:id="rId14" xr:uid="{00000000-0004-0000-0000-00000D000000}"/>
    <hyperlink ref="B23" r:id="rId15" xr:uid="{00000000-0004-0000-0000-00000E000000}"/>
    <hyperlink ref="B24" r:id="rId16" display="Lid, burrito bowl, 24 and 32 oz., BO-SC-UBBS" xr:uid="{00000000-0004-0000-0000-00000F000000}"/>
    <hyperlink ref="B25" r:id="rId17" xr:uid="{00000000-0004-0000-0000-000010000000}"/>
    <hyperlink ref="B26:B27" r:id="rId18" display="Box, pizza, 7x7x2, stock print" xr:uid="{00000000-0004-0000-0000-000011000000}"/>
    <hyperlink ref="B28" r:id="rId19" xr:uid="{00000000-0004-0000-0000-000012000000}"/>
    <hyperlink ref="B29" r:id="rId20" xr:uid="{00000000-0004-0000-0000-000013000000}"/>
    <hyperlink ref="B30" r:id="rId21" xr:uid="{00000000-0004-0000-0000-000014000000}"/>
    <hyperlink ref="B31:B32" r:id="rId22" display="Container, clear hinged, 3 compartment, 8x8x3" xr:uid="{00000000-0004-0000-0000-000015000000}"/>
    <hyperlink ref="B33" r:id="rId23" xr:uid="{00000000-0004-0000-0000-000016000000}"/>
    <hyperlink ref="B34:B35" r:id="rId24" display="Container, clear hinged, 8.875x8" xr:uid="{00000000-0004-0000-0000-000017000000}"/>
    <hyperlink ref="B36" r:id="rId25" xr:uid="{00000000-0004-0000-0000-000018000000}"/>
    <hyperlink ref="B37" r:id="rId26" xr:uid="{00000000-0004-0000-0000-000019000000}"/>
    <hyperlink ref="B38" r:id="rId27" xr:uid="{00000000-0004-0000-0000-00001A000000}"/>
    <hyperlink ref="B39" r:id="rId28" xr:uid="{00000000-0004-0000-0000-00001B000000}"/>
    <hyperlink ref="B40" r:id="rId29" xr:uid="{00000000-0004-0000-0000-00001C000000}"/>
    <hyperlink ref="B41" r:id="rId30" xr:uid="{00000000-0004-0000-0000-00001D000000}"/>
    <hyperlink ref="B42" r:id="rId31" xr:uid="{00000000-0004-0000-0000-00001E000000}"/>
    <hyperlink ref="B43" r:id="rId32" xr:uid="{00000000-0004-0000-0000-00001F000000}"/>
    <hyperlink ref="B44" r:id="rId33" xr:uid="{00000000-0004-0000-0000-000020000000}"/>
    <hyperlink ref="B45" r:id="rId34" xr:uid="{00000000-0004-0000-0000-000021000000}"/>
    <hyperlink ref="B46" r:id="rId35" xr:uid="{00000000-0004-0000-0000-000022000000}"/>
    <hyperlink ref="B47" r:id="rId36" xr:uid="{00000000-0004-0000-0000-000023000000}"/>
    <hyperlink ref="B48" r:id="rId37" xr:uid="{00000000-0004-0000-0000-000024000000}"/>
    <hyperlink ref="B49" r:id="rId38" xr:uid="{00000000-0004-0000-0000-000025000000}"/>
    <hyperlink ref="B50" r:id="rId39" xr:uid="{00000000-0004-0000-0000-000026000000}"/>
    <hyperlink ref="B51" r:id="rId40" xr:uid="{00000000-0004-0000-0000-000027000000}"/>
    <hyperlink ref="B52" r:id="rId41" xr:uid="{00000000-0004-0000-0000-000028000000}"/>
    <hyperlink ref="B53" r:id="rId42" xr:uid="{00000000-0004-0000-0000-000029000000}"/>
    <hyperlink ref="B54" r:id="rId43" xr:uid="{00000000-0004-0000-0000-00002A000000}"/>
    <hyperlink ref="B55" r:id="rId44" xr:uid="{00000000-0004-0000-0000-00002B000000}"/>
    <hyperlink ref="B56" r:id="rId45" xr:uid="{00000000-0004-0000-0000-00002C000000}"/>
    <hyperlink ref="B57" r:id="rId46" xr:uid="{00000000-0004-0000-0000-00002D000000}"/>
    <hyperlink ref="B58" r:id="rId47" xr:uid="{00000000-0004-0000-0000-00002E000000}"/>
    <hyperlink ref="B59" r:id="rId48" xr:uid="{00000000-0004-0000-0000-00002F000000}"/>
    <hyperlink ref="B60" r:id="rId49" xr:uid="{00000000-0004-0000-0000-000030000000}"/>
    <hyperlink ref="B61" r:id="rId50" xr:uid="{00000000-0004-0000-0000-000031000000}"/>
    <hyperlink ref="B62" r:id="rId51" xr:uid="{00000000-0004-0000-0000-000032000000}"/>
    <hyperlink ref="B63" r:id="rId52" xr:uid="{00000000-0004-0000-0000-000033000000}"/>
    <hyperlink ref="B64" r:id="rId53" xr:uid="{00000000-0004-0000-0000-000034000000}"/>
    <hyperlink ref="B65" r:id="rId54" xr:uid="{00000000-0004-0000-0000-000035000000}"/>
    <hyperlink ref="B66" r:id="rId55" xr:uid="{00000000-0004-0000-0000-000036000000}"/>
    <hyperlink ref="B67" r:id="rId56" xr:uid="{00000000-0004-0000-0000-000037000000}"/>
    <hyperlink ref="B68" r:id="rId57" xr:uid="{00000000-0004-0000-0000-000038000000}"/>
    <hyperlink ref="B69" r:id="rId58" xr:uid="{00000000-0004-0000-0000-000039000000}"/>
    <hyperlink ref="B70" r:id="rId59" xr:uid="{00000000-0004-0000-0000-00003A000000}"/>
    <hyperlink ref="B71" r:id="rId60" xr:uid="{00000000-0004-0000-0000-00003B000000}"/>
    <hyperlink ref="B72" r:id="rId61" xr:uid="{00000000-0004-0000-0000-00003C000000}"/>
    <hyperlink ref="B73" r:id="rId62" xr:uid="{00000000-0004-0000-0000-00003D000000}"/>
    <hyperlink ref="B74" r:id="rId63" xr:uid="{00000000-0004-0000-0000-00003E000000}"/>
    <hyperlink ref="B75" r:id="rId64" xr:uid="{00000000-0004-0000-0000-00003F000000}"/>
    <hyperlink ref="B76" r:id="rId65" xr:uid="{00000000-0004-0000-0000-000040000000}"/>
    <hyperlink ref="B77" r:id="rId66" xr:uid="{00000000-0004-0000-0000-000041000000}"/>
    <hyperlink ref="B78" r:id="rId67" xr:uid="{00000000-0004-0000-0000-000042000000}"/>
    <hyperlink ref="B79" r:id="rId68" xr:uid="{00000000-0004-0000-0000-000043000000}"/>
    <hyperlink ref="B80" r:id="rId69" xr:uid="{00000000-0004-0000-0000-000044000000}"/>
    <hyperlink ref="B81" r:id="rId70" xr:uid="{00000000-0004-0000-0000-000045000000}"/>
    <hyperlink ref="B82" r:id="rId71" xr:uid="{00000000-0004-0000-0000-000046000000}"/>
    <hyperlink ref="B83:B85" r:id="rId72" display="Gloves, vinyl, PF, large" xr:uid="{00000000-0004-0000-0000-000047000000}"/>
    <hyperlink ref="B86:B88" r:id="rId73" display="Gloves, vinyl, PF, medium" xr:uid="{00000000-0004-0000-0000-000048000000}"/>
    <hyperlink ref="B89:B91" r:id="rId74" display="Gloves, vinyl, PF, small" xr:uid="{00000000-0004-0000-0000-000049000000}"/>
    <hyperlink ref="B92:B94" r:id="rId75" display="Gloves, vinyl, PF, X-Large" xr:uid="{00000000-0004-0000-0000-00004A000000}"/>
    <hyperlink ref="B95" r:id="rId76" xr:uid="{00000000-0004-0000-0000-00004B000000}"/>
    <hyperlink ref="B96" r:id="rId77" xr:uid="{00000000-0004-0000-0000-00004C000000}"/>
    <hyperlink ref="B97" r:id="rId78" xr:uid="{00000000-0004-0000-0000-00004D000000}"/>
    <hyperlink ref="B98" r:id="rId79" xr:uid="{00000000-0004-0000-0000-00004E000000}"/>
    <hyperlink ref="B99" r:id="rId80" xr:uid="{00000000-0004-0000-0000-00004F000000}"/>
    <hyperlink ref="B100" r:id="rId81" xr:uid="{00000000-0004-0000-0000-000050000000}"/>
    <hyperlink ref="B101" r:id="rId82" xr:uid="{00000000-0004-0000-0000-000051000000}"/>
    <hyperlink ref="B102" r:id="rId83" xr:uid="{00000000-0004-0000-0000-000052000000}"/>
    <hyperlink ref="B103" r:id="rId84" xr:uid="{00000000-0004-0000-0000-000053000000}"/>
    <hyperlink ref="B104:B105" r:id="rId85" display="Napkin, Lo Fold, dispenser, white" xr:uid="{00000000-0004-0000-0000-000054000000}"/>
    <hyperlink ref="B106" r:id="rId86" xr:uid="{00000000-0004-0000-0000-000055000000}"/>
    <hyperlink ref="B107" r:id="rId87" xr:uid="{00000000-0004-0000-0000-000056000000}"/>
    <hyperlink ref="B108:B110" r:id="rId88" display="Pan liner, quillon, 16x24 " xr:uid="{00000000-0004-0000-0000-000057000000}"/>
    <hyperlink ref="B111:B113" r:id="rId89" display="Pan, foil, 7''" xr:uid="{00000000-0004-0000-0000-000058000000}"/>
    <hyperlink ref="B114:B116" r:id="rId90" display="Pan, steam table, disposable, full size, 3.375 inches deep" xr:uid="{00000000-0004-0000-0000-000059000000}"/>
    <hyperlink ref="B117:B119" r:id="rId91" display="Plasticware, fork, medium weight, white, unwrapped" xr:uid="{00000000-0004-0000-0000-00005A000000}"/>
    <hyperlink ref="B120" r:id="rId92" xr:uid="{00000000-0004-0000-0000-00005B000000}"/>
    <hyperlink ref="B121:B123" r:id="rId93" display="Plasticware, knife, medium weight, white, unwrapped" xr:uid="{00000000-0004-0000-0000-00005C000000}"/>
    <hyperlink ref="B124" r:id="rId94" xr:uid="{00000000-0004-0000-0000-00005D000000}"/>
    <hyperlink ref="B125" r:id="rId95" xr:uid="{00000000-0004-0000-0000-00005E000000}"/>
    <hyperlink ref="B126" r:id="rId96" xr:uid="{00000000-0004-0000-0000-00005F000000}"/>
    <hyperlink ref="B127:B129" r:id="rId97" display="Plasticware, soup spoon, medium weight, white, unwrapped" xr:uid="{00000000-0004-0000-0000-000060000000}"/>
    <hyperlink ref="B130:B132" r:id="rId98" display="Plasticware, teaspoon, medium weight, white, unwrapped" xr:uid="{00000000-0004-0000-0000-000061000000}"/>
    <hyperlink ref="B133" r:id="rId99" xr:uid="{00000000-0004-0000-0000-000062000000}"/>
    <hyperlink ref="B134" r:id="rId100" xr:uid="{00000000-0004-0000-0000-000063000000}"/>
    <hyperlink ref="B136" r:id="rId101" xr:uid="{00000000-0004-0000-0000-000064000000}"/>
    <hyperlink ref="B137" r:id="rId102" xr:uid="{00000000-0004-0000-0000-000065000000}"/>
    <hyperlink ref="B138" r:id="rId103" xr:uid="{00000000-0004-0000-0000-000066000000}"/>
    <hyperlink ref="B139" r:id="rId104" xr:uid="{00000000-0004-0000-0000-000067000000}"/>
    <hyperlink ref="B140:B141" r:id="rId105" display="Soufflé cup, 2 oz., plastic, translucent" xr:uid="{00000000-0004-0000-0000-000068000000}"/>
    <hyperlink ref="B142" r:id="rId106" xr:uid="{00000000-0004-0000-0000-000069000000}"/>
    <hyperlink ref="B143" r:id="rId107" xr:uid="{00000000-0004-0000-0000-00006A000000}"/>
    <hyperlink ref="B144" r:id="rId108" xr:uid="{00000000-0004-0000-0000-00006B000000}"/>
    <hyperlink ref="B145:B146" r:id="rId109" display="Soufflé cup, 4 oz., plastic, translucent" xr:uid="{00000000-0004-0000-0000-00006C000000}"/>
    <hyperlink ref="B147:B148" r:id="rId110" display="Soufflé cup, 5.5 oz., plastic, translucent" xr:uid="{00000000-0004-0000-0000-00006D000000}"/>
    <hyperlink ref="B149" r:id="rId111" xr:uid="{00000000-0004-0000-0000-00006E000000}"/>
    <hyperlink ref="B150" r:id="rId112" xr:uid="{00000000-0004-0000-0000-00006F000000}"/>
    <hyperlink ref="B151" r:id="rId113" xr:uid="{00000000-0004-0000-0000-000070000000}"/>
    <hyperlink ref="B152" r:id="rId114" xr:uid="{00000000-0004-0000-0000-000071000000}"/>
    <hyperlink ref="B153:B155" r:id="rId115" display="Straw, milk, wrapped, 5.75" xr:uid="{00000000-0004-0000-0000-000072000000}"/>
    <hyperlink ref="B156" r:id="rId116" xr:uid="{00000000-0004-0000-0000-000073000000}"/>
    <hyperlink ref="B157" r:id="rId117" xr:uid="{00000000-0004-0000-0000-000074000000}"/>
    <hyperlink ref="B158" r:id="rId118" xr:uid="{00000000-0004-0000-0000-000075000000}"/>
    <hyperlink ref="B159" r:id="rId119" xr:uid="{00000000-0004-0000-0000-000076000000}"/>
    <hyperlink ref="B160:B162" r:id="rId120" display="Towel, wet wipes, pink, disposable, 13.5x24" xr:uid="{00000000-0004-0000-0000-000077000000}"/>
    <hyperlink ref="B163:B164" r:id="rId121" display="Tray, 2S,  8.25 x 5.75 x .5, foam, white, shallow" xr:uid="{00000000-0004-0000-0000-000078000000}"/>
    <hyperlink ref="B165:B167" r:id="rId122" display="Tray, 5 compartment , foam, black" xr:uid="{00000000-0004-0000-0000-000079000000}"/>
    <hyperlink ref="B168" r:id="rId123" xr:uid="{00000000-0004-0000-0000-00007A000000}"/>
    <hyperlink ref="B169:B170" r:id="rId124" display="Tray, 5 compartment, foam, white" xr:uid="{00000000-0004-0000-0000-00007B000000}"/>
    <hyperlink ref="B171" r:id="rId125" xr:uid="{00000000-0004-0000-0000-00007C000000}"/>
    <hyperlink ref="B172:B173" r:id="rId126" display="Tray, 8S, 10x8x.5, foam, white, single compartment" xr:uid="{00000000-0004-0000-0000-00007D000000}"/>
    <hyperlink ref="B174:B176" r:id="rId127" display="Tray, aluminum, oblong, 3 compartment w/ board lid" xr:uid="{00000000-0004-0000-0000-00007E000000}"/>
    <hyperlink ref="B177" r:id="rId128" xr:uid="{00000000-0004-0000-0000-00007F000000}"/>
    <hyperlink ref="B178" r:id="rId129" xr:uid="{00000000-0004-0000-0000-000080000000}"/>
    <hyperlink ref="B179" r:id="rId130" xr:uid="{00000000-0004-0000-0000-000081000000}"/>
    <hyperlink ref="B180" r:id="rId131" xr:uid="{00000000-0004-0000-0000-000082000000}"/>
    <hyperlink ref="B181" r:id="rId132" xr:uid="{00000000-0004-0000-0000-000083000000}"/>
    <hyperlink ref="B182" r:id="rId133" xr:uid="{00000000-0004-0000-0000-000084000000}"/>
    <hyperlink ref="B183" r:id="rId134" xr:uid="{00000000-0004-0000-0000-000085000000}"/>
    <hyperlink ref="B184" r:id="rId135" xr:uid="{00000000-0004-0000-0000-000086000000}"/>
    <hyperlink ref="B185" r:id="rId136" xr:uid="{00000000-0004-0000-0000-000087000000}"/>
    <hyperlink ref="B186" r:id="rId137" xr:uid="{00000000-0004-0000-0000-000088000000}"/>
    <hyperlink ref="B187" r:id="rId138" xr:uid="{00000000-0004-0000-0000-000089000000}"/>
    <hyperlink ref="B188:B190" r:id="rId139" display="Wipes, sanitary" xr:uid="{00000000-0004-0000-0000-00008A000000}"/>
    <hyperlink ref="B191" r:id="rId140" xr:uid="{00000000-0004-0000-0000-00008B000000}"/>
    <hyperlink ref="B135" r:id="rId141" xr:uid="{00000000-0004-0000-0000-00008C000000}"/>
    <hyperlink ref="B22" r:id="rId142" display="Lid, burrito bowl, 24 and 32 oz., BO-SC-UBBS" xr:uid="{00000000-0004-0000-0000-00008D000000}"/>
  </hyperlinks>
  <pageMargins left="0.25" right="0.25" top="0.75" bottom="0.5" header="0.3" footer="0.3"/>
  <pageSetup paperSize="5" scale="64" fitToHeight="0" orientation="landscape" r:id="rId143"/>
  <headerFooter>
    <oddHeader xml:space="preserve">&amp;L&amp;"Arial,Regular"&amp;14Massachusetts School B&amp;12u&amp;14ying Group Paper Bid 2020&amp;R&amp;"Arial,Regular"&amp;14Eastern Zone   </oddHeader>
    <oddFooter>&amp;L&amp;"Arial,Regular"&amp;14&amp;A, Page &amp;P</oddFooter>
  </headerFooter>
  <rowBreaks count="2" manualBreakCount="2">
    <brk id="91" max="16383" man="1"/>
    <brk id="11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0"/>
  <sheetViews>
    <sheetView workbookViewId="0">
      <selection activeCell="C4" sqref="C4"/>
    </sheetView>
  </sheetViews>
  <sheetFormatPr defaultRowHeight="21" customHeight="1" x14ac:dyDescent="0.25"/>
  <cols>
    <col min="1" max="1" width="20" style="5" customWidth="1"/>
    <col min="2" max="2" width="105.5703125" style="6" customWidth="1"/>
    <col min="3" max="3" width="54" style="10" customWidth="1"/>
    <col min="4" max="16384" width="9.140625" style="10"/>
  </cols>
  <sheetData>
    <row r="1" spans="1:4" s="4" customFormat="1" ht="21" customHeight="1" x14ac:dyDescent="0.25">
      <c r="A1" s="2" t="s">
        <v>273</v>
      </c>
      <c r="B1" s="3" t="s">
        <v>1</v>
      </c>
    </row>
    <row r="2" spans="1:4" s="4" customFormat="1" ht="21" customHeight="1" x14ac:dyDescent="0.25">
      <c r="A2" s="7">
        <v>43690</v>
      </c>
      <c r="B2" s="6" t="s">
        <v>320</v>
      </c>
    </row>
    <row r="3" spans="1:4" s="4" customFormat="1" ht="21" customHeight="1" x14ac:dyDescent="0.25">
      <c r="A3" s="7">
        <v>43678</v>
      </c>
      <c r="B3" s="6" t="s">
        <v>318</v>
      </c>
    </row>
    <row r="4" spans="1:4" s="4" customFormat="1" ht="21" customHeight="1" x14ac:dyDescent="0.25">
      <c r="A4" s="7">
        <v>43670</v>
      </c>
      <c r="B4" s="6" t="s">
        <v>274</v>
      </c>
    </row>
    <row r="5" spans="1:4" s="4" customFormat="1" ht="21" customHeight="1" x14ac:dyDescent="0.25">
      <c r="A5" s="7">
        <v>43670</v>
      </c>
      <c r="B5" s="8" t="s">
        <v>275</v>
      </c>
      <c r="C5" s="9"/>
      <c r="D5" s="10"/>
    </row>
    <row r="6" spans="1:4" ht="21" customHeight="1" x14ac:dyDescent="0.25">
      <c r="A6" s="10"/>
      <c r="B6" s="8"/>
      <c r="C6" s="9"/>
    </row>
    <row r="7" spans="1:4" ht="21" customHeight="1" x14ac:dyDescent="0.25">
      <c r="A7" s="10"/>
      <c r="B7" s="8"/>
      <c r="C7" s="9"/>
    </row>
    <row r="8" spans="1:4" ht="21" customHeight="1" x14ac:dyDescent="0.25">
      <c r="B8" s="8"/>
      <c r="C8" s="9"/>
    </row>
    <row r="9" spans="1:4" ht="21" customHeight="1" x14ac:dyDescent="0.25">
      <c r="B9" s="8"/>
      <c r="C9" s="9"/>
    </row>
    <row r="10" spans="1:4" ht="21" customHeight="1" x14ac:dyDescent="0.25">
      <c r="B10" s="8"/>
      <c r="C10" s="9"/>
    </row>
    <row r="11" spans="1:4" ht="21" customHeight="1" x14ac:dyDescent="0.25">
      <c r="B11" s="8"/>
      <c r="C11" s="9"/>
    </row>
    <row r="12" spans="1:4" ht="21" customHeight="1" x14ac:dyDescent="0.25">
      <c r="B12" s="8"/>
      <c r="C12" s="9"/>
    </row>
    <row r="13" spans="1:4" ht="21" customHeight="1" x14ac:dyDescent="0.25">
      <c r="B13" s="8"/>
      <c r="C13" s="11"/>
    </row>
    <row r="14" spans="1:4" ht="21" customHeight="1" x14ac:dyDescent="0.25">
      <c r="B14" s="8"/>
      <c r="C14" s="9"/>
    </row>
    <row r="15" spans="1:4" ht="21" customHeight="1" x14ac:dyDescent="0.25">
      <c r="B15" s="8"/>
      <c r="C15" s="9"/>
    </row>
    <row r="16" spans="1:4" ht="21" customHeight="1" x14ac:dyDescent="0.25">
      <c r="B16" s="8"/>
      <c r="C16" s="9"/>
    </row>
    <row r="17" spans="2:3" ht="21" customHeight="1" x14ac:dyDescent="0.25">
      <c r="B17" s="8"/>
      <c r="C17" s="9"/>
    </row>
    <row r="18" spans="2:3" ht="21" customHeight="1" x14ac:dyDescent="0.25">
      <c r="B18" s="8"/>
      <c r="C18" s="9"/>
    </row>
    <row r="19" spans="2:3" ht="21" customHeight="1" x14ac:dyDescent="0.25">
      <c r="B19" s="8"/>
      <c r="C19" s="9"/>
    </row>
    <row r="20" spans="2:3" ht="21" customHeight="1" x14ac:dyDescent="0.25">
      <c r="B20" s="8"/>
      <c r="C20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CENTRAL PAPER IMPERIAL DADE</vt:lpstr>
      <vt:lpstr>Release Notes</vt:lpstr>
      <vt:lpstr>'CENTRAL PAPER IMPERIAL DADE'!Print_Area</vt:lpstr>
      <vt:lpstr>'CENTRAL PAPER IMPERIAL DADE'!Print_Titles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</dc:creator>
  <cp:lastModifiedBy>Billy Vaux</cp:lastModifiedBy>
  <cp:lastPrinted>2020-02-10T18:48:18Z</cp:lastPrinted>
  <dcterms:created xsi:type="dcterms:W3CDTF">2018-02-28T15:32:52Z</dcterms:created>
  <dcterms:modified xsi:type="dcterms:W3CDTF">2020-05-20T15:35:28Z</dcterms:modified>
</cp:coreProperties>
</file>