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8"/>
  </bookViews>
  <sheets>
    <sheet name="MSBG Milk Bid Zone 1" sheetId="1" r:id="rId1"/>
    <sheet name="MSBG Milk Bid Zone 2" sheetId="2" r:id="rId2"/>
    <sheet name="MSBG Milk Bid Zone 3" sheetId="3" r:id="rId3"/>
  </sheets>
  <definedNames>
    <definedName name="_xlnm.Print_Area" localSheetId="0">'MSBG Milk Bid Zone 1'!$A$1:$P$35</definedName>
    <definedName name="_xlnm.Print_Area" localSheetId="1">'MSBG Milk Bid Zone 2'!$A$1:$P$35</definedName>
    <definedName name="_xlnm.Print_Area" localSheetId="2">'MSBG Milk Bid Zone 3'!$A$1:$P$35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33" i="3"/>
  <c r="F32" i="3"/>
  <c r="F31" i="3"/>
  <c r="F30" i="3"/>
  <c r="F29" i="3"/>
  <c r="F28" i="3"/>
  <c r="F27" i="3"/>
  <c r="F26" i="3"/>
  <c r="F25" i="3"/>
  <c r="F24" i="3"/>
  <c r="F23" i="3"/>
  <c r="P22" i="3"/>
  <c r="F22" i="3"/>
  <c r="P21" i="3"/>
  <c r="F21" i="3"/>
  <c r="P20" i="3"/>
  <c r="F20" i="3"/>
  <c r="K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F34" i="2"/>
  <c r="F33" i="2"/>
  <c r="F32" i="2"/>
  <c r="F31" i="2"/>
  <c r="F30" i="2"/>
  <c r="F29" i="2"/>
  <c r="F28" i="2"/>
  <c r="F27" i="2"/>
  <c r="F26" i="2"/>
  <c r="F25" i="2"/>
  <c r="F24" i="2"/>
  <c r="F23" i="2"/>
  <c r="P22" i="2"/>
  <c r="F22" i="2"/>
  <c r="P21" i="2"/>
  <c r="F21" i="2"/>
  <c r="P20" i="2"/>
  <c r="F20" i="2"/>
  <c r="K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J12" i="3" l="1"/>
  <c r="J14" i="3"/>
  <c r="J11" i="2"/>
  <c r="P23" i="2"/>
  <c r="P28" i="2" s="1"/>
  <c r="P23" i="3"/>
  <c r="P28" i="3" s="1"/>
  <c r="F35" i="3"/>
  <c r="P27" i="3" s="1"/>
  <c r="J8" i="3"/>
  <c r="J9" i="3"/>
  <c r="J11" i="3"/>
  <c r="J15" i="3"/>
  <c r="J9" i="2"/>
  <c r="J15" i="2"/>
  <c r="J8" i="2"/>
  <c r="I16" i="2"/>
  <c r="J6" i="3"/>
  <c r="J7" i="3"/>
  <c r="J13" i="3"/>
  <c r="F16" i="3"/>
  <c r="J5" i="3"/>
  <c r="J10" i="3"/>
  <c r="J10" i="2"/>
  <c r="J12" i="2"/>
  <c r="J14" i="2"/>
  <c r="J5" i="2"/>
  <c r="J7" i="2"/>
  <c r="F35" i="2"/>
  <c r="P27" i="2" s="1"/>
  <c r="J6" i="2"/>
  <c r="J13" i="2"/>
  <c r="F16" i="2"/>
  <c r="J4" i="3"/>
  <c r="I16" i="3"/>
  <c r="J4" i="2"/>
  <c r="J16" i="2" l="1"/>
  <c r="P26" i="2" s="1"/>
  <c r="N30" i="2" s="1"/>
  <c r="J16" i="3"/>
  <c r="P26" i="3" s="1"/>
  <c r="N30" i="3" s="1"/>
  <c r="P22" i="1"/>
  <c r="P21" i="1"/>
  <c r="P2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I15" i="1"/>
  <c r="I14" i="1"/>
  <c r="I13" i="1"/>
  <c r="I12" i="1"/>
  <c r="I11" i="1"/>
  <c r="I10" i="1"/>
  <c r="I9" i="1"/>
  <c r="I8" i="1"/>
  <c r="I7" i="1"/>
  <c r="I6" i="1"/>
  <c r="I5" i="1"/>
  <c r="I4" i="1"/>
  <c r="F15" i="1"/>
  <c r="F14" i="1"/>
  <c r="F13" i="1"/>
  <c r="F12" i="1"/>
  <c r="F11" i="1"/>
  <c r="F10" i="1"/>
  <c r="F9" i="1"/>
  <c r="F8" i="1"/>
  <c r="F7" i="1"/>
  <c r="F6" i="1"/>
  <c r="F5" i="1"/>
  <c r="F4" i="1"/>
  <c r="K16" i="1"/>
  <c r="P23" i="1" l="1"/>
  <c r="P28" i="1" s="1"/>
  <c r="F35" i="1"/>
  <c r="P27" i="1" s="1"/>
  <c r="J9" i="1"/>
  <c r="J11" i="1"/>
  <c r="J7" i="1"/>
  <c r="J10" i="1"/>
  <c r="J12" i="1"/>
  <c r="J6" i="1"/>
  <c r="J15" i="1"/>
  <c r="J8" i="1"/>
  <c r="J13" i="1"/>
  <c r="J5" i="1"/>
  <c r="J14" i="1"/>
  <c r="F16" i="1"/>
  <c r="I16" i="1"/>
  <c r="J4" i="1"/>
  <c r="J16" i="1" l="1"/>
  <c r="P26" i="1" s="1"/>
  <c r="N30" i="1" s="1"/>
</calcChain>
</file>

<file path=xl/sharedStrings.xml><?xml version="1.0" encoding="utf-8"?>
<sst xmlns="http://schemas.openxmlformats.org/spreadsheetml/2006/main" count="531" uniqueCount="114">
  <si>
    <t>Line</t>
  </si>
  <si>
    <t>Item</t>
  </si>
  <si>
    <t>Projected Usage</t>
  </si>
  <si>
    <t>Brand</t>
  </si>
  <si>
    <t>Domestic Product</t>
  </si>
  <si>
    <t>Extension</t>
  </si>
  <si>
    <t>Unit</t>
  </si>
  <si>
    <t>Section 2 - Other Dairy Firm Pricing</t>
  </si>
  <si>
    <t>Section 1 Milk - Firm and Fluctuating Pricing</t>
  </si>
  <si>
    <t>each</t>
  </si>
  <si>
    <t>Milk, 1% Lowfat, White, Gallons</t>
  </si>
  <si>
    <t>gallon</t>
  </si>
  <si>
    <t>Milk, 1% Lowfat, Chocolate, Gallons</t>
  </si>
  <si>
    <t>Milk, Whole, Gallons</t>
  </si>
  <si>
    <t>case of 24/4oz</t>
  </si>
  <si>
    <t>case of 12/6oz</t>
  </si>
  <si>
    <t>Cheese, Cream Cheese Lite, 1oz, 100 count</t>
  </si>
  <si>
    <t>case of 100/1oz</t>
  </si>
  <si>
    <t>Cream, Half/Half Creamers, 3/8oz, 400 count</t>
  </si>
  <si>
    <t>case of 400/.375oz</t>
  </si>
  <si>
    <t>Cream, Heavy Cream, 1 qt</t>
  </si>
  <si>
    <t>quart</t>
  </si>
  <si>
    <t>Cream, Light Cream, 1 qt</t>
  </si>
  <si>
    <t>Cheese, Feta, 8lb Bucket</t>
  </si>
  <si>
    <t>Section 3 - Milk Cooler Rental</t>
  </si>
  <si>
    <t>Firm Pricing</t>
  </si>
  <si>
    <t>Firm Unit Price</t>
  </si>
  <si>
    <t>Fluctuating Pricing</t>
  </si>
  <si>
    <t>May 2019 Base Price</t>
  </si>
  <si>
    <t>Firm Pricing Extension</t>
  </si>
  <si>
    <t>Total  Extension</t>
  </si>
  <si>
    <t>8 case cooler</t>
  </si>
  <si>
    <t>12 case cooler</t>
  </si>
  <si>
    <t>16 case cooler</t>
  </si>
  <si>
    <t>Fluctuating Pricing Extension</t>
  </si>
  <si>
    <t>Unit Price</t>
  </si>
  <si>
    <t>Totals</t>
  </si>
  <si>
    <t>Milk, 1% Lowfat, Lactaid, 8 oz.</t>
  </si>
  <si>
    <t xml:space="preserve">Section 2 - Other Dairy Firm Pricing Total: </t>
  </si>
  <si>
    <t>Section 1 Milk - Firm and Fluctuating Pricing Total:</t>
  </si>
  <si>
    <t>Est. Number Required</t>
  </si>
  <si>
    <t>Section 3 - Milk Cooler Rental Total:</t>
  </si>
  <si>
    <t>Grand Total Zone 1:</t>
  </si>
  <si>
    <t>Section 1 Milk - Total:</t>
  </si>
  <si>
    <t xml:space="preserve">Section 2 - Other Dairy Total: </t>
  </si>
  <si>
    <t>Annual cost</t>
  </si>
  <si>
    <t>X</t>
  </si>
  <si>
    <t>Grand Total Zone 3:</t>
  </si>
  <si>
    <t>Grand Total Zone 2:</t>
  </si>
  <si>
    <t>Yogurt, Lowfat, 4oz, 24 pack, various flavors</t>
  </si>
  <si>
    <t>Yogurt, Lowfat, 6oz, 12 pack, various flavors</t>
  </si>
  <si>
    <t>Milk, 1% Lowfat, White, 8 oz., Carton</t>
  </si>
  <si>
    <t>Milk, 1% Lowfat, White, 8 oz., Plastic bottle</t>
  </si>
  <si>
    <t>Milk, Nonfat, Chocolate, 8 oz., Carton</t>
  </si>
  <si>
    <t>Milk, Nonfat, Chocolate, 8 oz., Plastic bottle</t>
  </si>
  <si>
    <t>Milk, Nonfat, Strawberry, 8 oz., Carton</t>
  </si>
  <si>
    <t>Milk, Nonfat, Strawberry, 8 oz., Plastic bottle</t>
  </si>
  <si>
    <t>Milk, Skim, 8 oz., Carton</t>
  </si>
  <si>
    <t>Milk, Skim, 8 oz., Plastic bottle</t>
  </si>
  <si>
    <t>Cheese, Cottage Cheese, 5 lb. Tub</t>
  </si>
  <si>
    <t>5 lb. tub</t>
  </si>
  <si>
    <t>Cheese, Cream Cheese, Reg. 1 oz., 100 count</t>
  </si>
  <si>
    <t>8 lb. bucket</t>
  </si>
  <si>
    <t>Cheese, Ricotta Cheese, 5 lb. tub</t>
  </si>
  <si>
    <t>Cream, Sour Cream, Lite, 5 lb. tub</t>
  </si>
  <si>
    <t>Juice, Apple, 4 oz., Plastic or Carton</t>
  </si>
  <si>
    <t>Juice, Orange, 4 oz., Plastic or Carton</t>
  </si>
  <si>
    <t>Yogurt, Greek, Nonfat, 5.3 oz., various flavors</t>
  </si>
  <si>
    <t>Yogurt, Low Fat, Assorted Flavors, 5 lb., 4 ct.</t>
  </si>
  <si>
    <t>case of 4/5 lb.</t>
  </si>
  <si>
    <t>case of 12</t>
  </si>
  <si>
    <t>Vendor Code\Comment</t>
  </si>
  <si>
    <t>Vendor Code\ Comment</t>
  </si>
  <si>
    <t>Dean/Garelick Farms</t>
  </si>
  <si>
    <t>Daisy</t>
  </si>
  <si>
    <t>Lacataid/Hood</t>
  </si>
  <si>
    <t>Discontinued by manufacture see letter</t>
  </si>
  <si>
    <t>Dean/Garelick Farms/TruMoo</t>
  </si>
  <si>
    <t>Dean/Swiss/ TruMoo</t>
  </si>
  <si>
    <t>Alouette</t>
  </si>
  <si>
    <t>Schreiber</t>
  </si>
  <si>
    <t>Euphrates</t>
  </si>
  <si>
    <t>Montena Taranto</t>
  </si>
  <si>
    <t>Garelick Farms/Dean</t>
  </si>
  <si>
    <t>Yoplait</t>
  </si>
  <si>
    <t>NEIC # 89020</t>
  </si>
  <si>
    <t>NEIC # 89028</t>
  </si>
  <si>
    <t>NEIC # 89017</t>
  </si>
  <si>
    <t>NEIC # 99174</t>
  </si>
  <si>
    <t>NEIC # 89240</t>
  </si>
  <si>
    <t>NEIC # 89038</t>
  </si>
  <si>
    <t>NEIC # 89035</t>
  </si>
  <si>
    <t>NEIC # 89039</t>
  </si>
  <si>
    <t>NEIC # 99176</t>
  </si>
  <si>
    <t>NEIC # 99177</t>
  </si>
  <si>
    <t>NEIC # 89002</t>
  </si>
  <si>
    <t>not available fresh</t>
  </si>
  <si>
    <t>NEIC #89136</t>
  </si>
  <si>
    <t>NEIC #89169</t>
  </si>
  <si>
    <t>NEIC #89170</t>
  </si>
  <si>
    <t>NEIC #89176</t>
  </si>
  <si>
    <t>NEIC #89239</t>
  </si>
  <si>
    <t>NEIC #89067</t>
  </si>
  <si>
    <t>NEIC #89075</t>
  </si>
  <si>
    <t>NEIC #89220</t>
  </si>
  <si>
    <t>3# tub  NEIC #89166 SPECIAL</t>
  </si>
  <si>
    <t>NEIC #89289</t>
  </si>
  <si>
    <t>NEIC #89083</t>
  </si>
  <si>
    <t>NEIC#89291/92/93/94/95</t>
  </si>
  <si>
    <t>Hood</t>
  </si>
  <si>
    <t>NEIC #89146 strw</t>
  </si>
  <si>
    <t>NEIC#89140st/sbn 41Pch/rasp</t>
  </si>
  <si>
    <t>x</t>
  </si>
  <si>
    <t>New England Ice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</si>
</sst>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2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2" fontId="2" fillId="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" fontId="1" fillId="4" borderId="4" xfId="0" applyNumberFormat="1" applyFont="1" applyFill="1" applyBorder="1" applyAlignment="1" applyProtection="1">
      <alignment horizontal="right" vertical="center" wrapText="1"/>
    </xf>
    <xf numFmtId="4" fontId="1" fillId="4" borderId="5" xfId="0" applyNumberFormat="1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 wrapText="1"/>
    </xf>
    <xf numFmtId="0" fontId="2" fillId="4" borderId="6" xfId="0" applyFont="1" applyFill="1" applyBorder="1" applyAlignment="1" applyProtection="1">
      <alignment horizontal="right" vertical="center" wrapText="1"/>
    </xf>
    <xf numFmtId="0" fontId="2" fillId="4" borderId="5" xfId="0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6"/>
  <sheetViews>
    <sheetView showGridLines="0" showZeros="0" tabSelected="1" zoomScale="70" zoomScaleNormal="70" zoomScaleSheetLayoutView="70" workbookViewId="0">
      <selection sqref="A1:C1"/>
    </sheetView>
  </sheetViews>
  <sheetFormatPr defaultColWidth="0" defaultRowHeight="30" customHeight="1" zeroHeight="1" x14ac:dyDescent="0.3"/>
  <cols>
    <col min="1" max="1" width="8.88671875" style="41" customWidth="1"/>
    <col min="2" max="2" width="49.109375" style="46" customWidth="1"/>
    <col min="3" max="3" width="14.88671875" style="47" customWidth="1"/>
    <col min="4" max="6" width="16.88671875" style="41" customWidth="1"/>
    <col min="7" max="8" width="16.88671875" style="42" customWidth="1"/>
    <col min="9" max="9" width="19.6640625" style="42" customWidth="1"/>
    <col min="10" max="10" width="13" style="42" customWidth="1"/>
    <col min="11" max="11" width="5.88671875" style="42" customWidth="1"/>
    <col min="12" max="12" width="14.6640625" style="42" customWidth="1"/>
    <col min="13" max="13" width="18.33203125" style="42" customWidth="1"/>
    <col min="14" max="15" width="11.33203125" style="42" customWidth="1"/>
    <col min="16" max="16" width="17.33203125" style="42" customWidth="1"/>
    <col min="17" max="17" width="1" style="45" customWidth="1"/>
    <col min="18" max="16384" width="35" style="45" hidden="1"/>
  </cols>
  <sheetData>
    <row r="1" spans="1:18" s="31" customFormat="1" ht="30" customHeight="1" x14ac:dyDescent="0.3">
      <c r="A1" s="98" t="s">
        <v>113</v>
      </c>
      <c r="B1" s="99"/>
      <c r="C1" s="100"/>
      <c r="D1" s="81" t="s">
        <v>25</v>
      </c>
      <c r="E1" s="81"/>
      <c r="F1" s="81"/>
      <c r="G1" s="81" t="s">
        <v>27</v>
      </c>
      <c r="H1" s="81"/>
      <c r="I1" s="81"/>
      <c r="J1" s="92" t="s">
        <v>30</v>
      </c>
      <c r="K1" s="93"/>
      <c r="L1" s="86" t="s">
        <v>4</v>
      </c>
      <c r="M1" s="87" t="s">
        <v>3</v>
      </c>
      <c r="N1" s="72" t="s">
        <v>71</v>
      </c>
      <c r="O1" s="73"/>
      <c r="P1" s="74"/>
    </row>
    <row r="2" spans="1:18" s="31" customFormat="1" ht="30" customHeight="1" x14ac:dyDescent="0.3">
      <c r="A2" s="82" t="s">
        <v>8</v>
      </c>
      <c r="B2" s="82"/>
      <c r="C2" s="82"/>
      <c r="D2" s="88" t="s">
        <v>2</v>
      </c>
      <c r="E2" s="90" t="s">
        <v>26</v>
      </c>
      <c r="F2" s="88" t="s">
        <v>29</v>
      </c>
      <c r="G2" s="88" t="s">
        <v>2</v>
      </c>
      <c r="H2" s="90" t="s">
        <v>28</v>
      </c>
      <c r="I2" s="88" t="s">
        <v>34</v>
      </c>
      <c r="J2" s="94"/>
      <c r="K2" s="95"/>
      <c r="L2" s="86"/>
      <c r="M2" s="87"/>
      <c r="N2" s="75"/>
      <c r="O2" s="76"/>
      <c r="P2" s="77"/>
      <c r="R2" s="31" t="s">
        <v>46</v>
      </c>
    </row>
    <row r="3" spans="1:18" s="31" customFormat="1" ht="30" customHeight="1" x14ac:dyDescent="0.3">
      <c r="A3" s="21" t="s">
        <v>0</v>
      </c>
      <c r="B3" s="22" t="s">
        <v>1</v>
      </c>
      <c r="C3" s="21" t="s">
        <v>6</v>
      </c>
      <c r="D3" s="89"/>
      <c r="E3" s="91"/>
      <c r="F3" s="89"/>
      <c r="G3" s="89"/>
      <c r="H3" s="91"/>
      <c r="I3" s="89"/>
      <c r="J3" s="96"/>
      <c r="K3" s="97"/>
      <c r="L3" s="86"/>
      <c r="M3" s="87"/>
      <c r="N3" s="75"/>
      <c r="O3" s="76"/>
      <c r="P3" s="77"/>
    </row>
    <row r="4" spans="1:18" s="31" customFormat="1" ht="30" customHeight="1" x14ac:dyDescent="0.3">
      <c r="A4" s="23">
        <v>1</v>
      </c>
      <c r="B4" s="24" t="s">
        <v>51</v>
      </c>
      <c r="C4" s="25" t="s">
        <v>9</v>
      </c>
      <c r="D4" s="26">
        <v>475863</v>
      </c>
      <c r="E4" s="16">
        <v>0.2651</v>
      </c>
      <c r="F4" s="27">
        <f>E4*D4</f>
        <v>126151.2813</v>
      </c>
      <c r="G4" s="26">
        <v>52874</v>
      </c>
      <c r="H4" s="16">
        <v>0.2581</v>
      </c>
      <c r="I4" s="27">
        <f>H4*G4</f>
        <v>13646.779399999999</v>
      </c>
      <c r="J4" s="56">
        <f>I4+F4</f>
        <v>139798.0607</v>
      </c>
      <c r="K4" s="57"/>
      <c r="L4" s="1" t="s">
        <v>112</v>
      </c>
      <c r="M4" s="15" t="s">
        <v>73</v>
      </c>
      <c r="N4" s="53" t="s">
        <v>85</v>
      </c>
      <c r="O4" s="53"/>
      <c r="P4" s="53"/>
    </row>
    <row r="5" spans="1:18" s="31" customFormat="1" ht="30" customHeight="1" x14ac:dyDescent="0.3">
      <c r="A5" s="23">
        <v>2</v>
      </c>
      <c r="B5" s="24" t="s">
        <v>10</v>
      </c>
      <c r="C5" s="25" t="s">
        <v>11</v>
      </c>
      <c r="D5" s="28">
        <v>470</v>
      </c>
      <c r="E5" s="17">
        <v>3.15</v>
      </c>
      <c r="F5" s="29">
        <f t="shared" ref="F5:F15" si="0">E5*D5</f>
        <v>1480.5</v>
      </c>
      <c r="G5" s="28">
        <v>52</v>
      </c>
      <c r="H5" s="17">
        <v>3.04</v>
      </c>
      <c r="I5" s="29">
        <f t="shared" ref="I5:I15" si="1">H5*G5</f>
        <v>158.08000000000001</v>
      </c>
      <c r="J5" s="58">
        <f t="shared" ref="J5:J15" si="2">I5+F5</f>
        <v>1638.58</v>
      </c>
      <c r="K5" s="59"/>
      <c r="L5" s="1" t="s">
        <v>112</v>
      </c>
      <c r="M5" s="15" t="s">
        <v>73</v>
      </c>
      <c r="N5" s="53" t="s">
        <v>87</v>
      </c>
      <c r="O5" s="53"/>
      <c r="P5" s="53"/>
    </row>
    <row r="6" spans="1:18" s="31" customFormat="1" ht="30" customHeight="1" x14ac:dyDescent="0.3">
      <c r="A6" s="23">
        <v>3</v>
      </c>
      <c r="B6" s="24" t="s">
        <v>52</v>
      </c>
      <c r="C6" s="25" t="s">
        <v>9</v>
      </c>
      <c r="D6" s="28">
        <v>63565</v>
      </c>
      <c r="E6" s="17">
        <v>0.37380000000000002</v>
      </c>
      <c r="F6" s="29">
        <f t="shared" si="0"/>
        <v>23760.597000000002</v>
      </c>
      <c r="G6" s="28">
        <v>7063</v>
      </c>
      <c r="H6" s="17">
        <v>0.36680000000000001</v>
      </c>
      <c r="I6" s="29">
        <f t="shared" si="1"/>
        <v>2590.7084</v>
      </c>
      <c r="J6" s="58">
        <f t="shared" si="2"/>
        <v>26351.305400000001</v>
      </c>
      <c r="K6" s="59"/>
      <c r="L6" s="1" t="s">
        <v>112</v>
      </c>
      <c r="M6" s="15" t="s">
        <v>78</v>
      </c>
      <c r="N6" s="53" t="s">
        <v>88</v>
      </c>
      <c r="O6" s="53"/>
      <c r="P6" s="53"/>
    </row>
    <row r="7" spans="1:18" s="31" customFormat="1" ht="30" customHeight="1" x14ac:dyDescent="0.3">
      <c r="A7" s="23">
        <v>4</v>
      </c>
      <c r="B7" s="24" t="s">
        <v>12</v>
      </c>
      <c r="C7" s="25" t="s">
        <v>11</v>
      </c>
      <c r="D7" s="28">
        <v>132</v>
      </c>
      <c r="E7" s="17">
        <v>3.72</v>
      </c>
      <c r="F7" s="29">
        <f t="shared" si="0"/>
        <v>491.04</v>
      </c>
      <c r="G7" s="28">
        <v>15</v>
      </c>
      <c r="H7" s="17">
        <v>3.61</v>
      </c>
      <c r="I7" s="29">
        <f t="shared" si="1"/>
        <v>54.15</v>
      </c>
      <c r="J7" s="58">
        <f t="shared" si="2"/>
        <v>545.19000000000005</v>
      </c>
      <c r="K7" s="59"/>
      <c r="L7" s="1" t="s">
        <v>112</v>
      </c>
      <c r="M7" s="15" t="s">
        <v>77</v>
      </c>
      <c r="N7" s="53" t="s">
        <v>92</v>
      </c>
      <c r="O7" s="53"/>
      <c r="P7" s="53"/>
    </row>
    <row r="8" spans="1:18" s="31" customFormat="1" ht="30" customHeight="1" x14ac:dyDescent="0.3">
      <c r="A8" s="23">
        <v>5</v>
      </c>
      <c r="B8" s="24" t="s">
        <v>37</v>
      </c>
      <c r="C8" s="25" t="s">
        <v>9</v>
      </c>
      <c r="D8" s="28">
        <v>3807</v>
      </c>
      <c r="E8" s="17">
        <v>0.66</v>
      </c>
      <c r="F8" s="29">
        <f t="shared" si="0"/>
        <v>2512.62</v>
      </c>
      <c r="G8" s="28">
        <v>423</v>
      </c>
      <c r="H8" s="17">
        <v>0.65300000000000002</v>
      </c>
      <c r="I8" s="29">
        <f t="shared" si="1"/>
        <v>276.21899999999999</v>
      </c>
      <c r="J8" s="58">
        <f t="shared" si="2"/>
        <v>2788.8389999999999</v>
      </c>
      <c r="K8" s="59"/>
      <c r="L8" s="1" t="s">
        <v>112</v>
      </c>
      <c r="M8" s="15" t="s">
        <v>75</v>
      </c>
      <c r="N8" s="53" t="s">
        <v>89</v>
      </c>
      <c r="O8" s="53"/>
      <c r="P8" s="53"/>
    </row>
    <row r="9" spans="1:18" s="31" customFormat="1" ht="30" customHeight="1" x14ac:dyDescent="0.3">
      <c r="A9" s="23">
        <v>6</v>
      </c>
      <c r="B9" s="24" t="s">
        <v>53</v>
      </c>
      <c r="C9" s="25" t="s">
        <v>9</v>
      </c>
      <c r="D9" s="28">
        <v>1399241</v>
      </c>
      <c r="E9" s="17">
        <v>0.2671</v>
      </c>
      <c r="F9" s="29">
        <f t="shared" si="0"/>
        <v>373737.27110000001</v>
      </c>
      <c r="G9" s="28">
        <v>155471</v>
      </c>
      <c r="H9" s="17">
        <v>0.2601</v>
      </c>
      <c r="I9" s="29">
        <f t="shared" si="1"/>
        <v>40438.007100000003</v>
      </c>
      <c r="J9" s="58">
        <f t="shared" si="2"/>
        <v>414175.2782</v>
      </c>
      <c r="K9" s="59"/>
      <c r="L9" s="1" t="s">
        <v>112</v>
      </c>
      <c r="M9" s="15" t="s">
        <v>77</v>
      </c>
      <c r="N9" s="53" t="s">
        <v>90</v>
      </c>
      <c r="O9" s="53"/>
      <c r="P9" s="53"/>
    </row>
    <row r="10" spans="1:18" s="31" customFormat="1" ht="30" customHeight="1" x14ac:dyDescent="0.3">
      <c r="A10" s="23">
        <v>7</v>
      </c>
      <c r="B10" s="24" t="s">
        <v>54</v>
      </c>
      <c r="C10" s="25" t="s">
        <v>9</v>
      </c>
      <c r="D10" s="28">
        <v>158821</v>
      </c>
      <c r="E10" s="17">
        <v>0.37540000000000001</v>
      </c>
      <c r="F10" s="29">
        <f t="shared" si="0"/>
        <v>59621.403400000003</v>
      </c>
      <c r="G10" s="28">
        <v>17647</v>
      </c>
      <c r="H10" s="17">
        <v>0.36840000000000001</v>
      </c>
      <c r="I10" s="29">
        <f t="shared" si="1"/>
        <v>6501.1548000000003</v>
      </c>
      <c r="J10" s="58">
        <f t="shared" si="2"/>
        <v>66122.558199999999</v>
      </c>
      <c r="K10" s="59"/>
      <c r="L10" s="1" t="s">
        <v>112</v>
      </c>
      <c r="M10" s="15" t="s">
        <v>78</v>
      </c>
      <c r="N10" s="53" t="s">
        <v>93</v>
      </c>
      <c r="O10" s="53"/>
      <c r="P10" s="53"/>
    </row>
    <row r="11" spans="1:18" s="31" customFormat="1" ht="30" customHeight="1" x14ac:dyDescent="0.3">
      <c r="A11" s="23">
        <v>8</v>
      </c>
      <c r="B11" s="24" t="s">
        <v>55</v>
      </c>
      <c r="C11" s="25" t="s">
        <v>9</v>
      </c>
      <c r="D11" s="28">
        <v>37590</v>
      </c>
      <c r="E11" s="17">
        <v>0.2888</v>
      </c>
      <c r="F11" s="29">
        <f t="shared" si="0"/>
        <v>10855.992</v>
      </c>
      <c r="G11" s="28">
        <v>4515</v>
      </c>
      <c r="H11" s="17">
        <v>0.28179999999999999</v>
      </c>
      <c r="I11" s="29">
        <f t="shared" si="1"/>
        <v>1272.327</v>
      </c>
      <c r="J11" s="58">
        <f t="shared" si="2"/>
        <v>12128.319</v>
      </c>
      <c r="K11" s="59"/>
      <c r="L11" s="1" t="s">
        <v>112</v>
      </c>
      <c r="M11" s="15" t="s">
        <v>77</v>
      </c>
      <c r="N11" s="53" t="s">
        <v>91</v>
      </c>
      <c r="O11" s="53"/>
      <c r="P11" s="53"/>
    </row>
    <row r="12" spans="1:18" s="31" customFormat="1" ht="30" customHeight="1" x14ac:dyDescent="0.3">
      <c r="A12" s="23">
        <v>9</v>
      </c>
      <c r="B12" s="24" t="s">
        <v>56</v>
      </c>
      <c r="C12" s="25" t="s">
        <v>9</v>
      </c>
      <c r="D12" s="26">
        <v>9558</v>
      </c>
      <c r="E12" s="16">
        <v>0.38740000000000002</v>
      </c>
      <c r="F12" s="27">
        <f t="shared" si="0"/>
        <v>3702.7692000000002</v>
      </c>
      <c r="G12" s="26">
        <v>1250</v>
      </c>
      <c r="H12" s="16">
        <v>0.38040000000000002</v>
      </c>
      <c r="I12" s="27">
        <f t="shared" si="1"/>
        <v>475.5</v>
      </c>
      <c r="J12" s="56">
        <f t="shared" si="2"/>
        <v>4178.2692000000006</v>
      </c>
      <c r="K12" s="57"/>
      <c r="L12" s="1" t="s">
        <v>112</v>
      </c>
      <c r="M12" s="15" t="s">
        <v>78</v>
      </c>
      <c r="N12" s="53" t="s">
        <v>94</v>
      </c>
      <c r="O12" s="53"/>
      <c r="P12" s="53"/>
    </row>
    <row r="13" spans="1:18" s="31" customFormat="1" ht="30" customHeight="1" x14ac:dyDescent="0.3">
      <c r="A13" s="23">
        <v>10</v>
      </c>
      <c r="B13" s="24" t="s">
        <v>57</v>
      </c>
      <c r="C13" s="25" t="s">
        <v>9</v>
      </c>
      <c r="D13" s="26">
        <v>26416</v>
      </c>
      <c r="E13" s="16">
        <v>0.25890000000000002</v>
      </c>
      <c r="F13" s="27">
        <f t="shared" si="0"/>
        <v>6839.1024000000007</v>
      </c>
      <c r="G13" s="26">
        <v>2935</v>
      </c>
      <c r="H13" s="16">
        <v>0.25190000000000001</v>
      </c>
      <c r="I13" s="27">
        <f t="shared" si="1"/>
        <v>739.32650000000001</v>
      </c>
      <c r="J13" s="56">
        <f t="shared" si="2"/>
        <v>7578.4289000000008</v>
      </c>
      <c r="K13" s="57"/>
      <c r="L13" s="1" t="s">
        <v>112</v>
      </c>
      <c r="M13" s="15" t="s">
        <v>73</v>
      </c>
      <c r="N13" s="53" t="s">
        <v>86</v>
      </c>
      <c r="O13" s="53"/>
      <c r="P13" s="53"/>
    </row>
    <row r="14" spans="1:18" s="31" customFormat="1" ht="30" customHeight="1" x14ac:dyDescent="0.3">
      <c r="A14" s="23">
        <v>11</v>
      </c>
      <c r="B14" s="24" t="s">
        <v>58</v>
      </c>
      <c r="C14" s="25" t="s">
        <v>9</v>
      </c>
      <c r="D14" s="26">
        <v>3949</v>
      </c>
      <c r="E14" s="16"/>
      <c r="F14" s="27">
        <f t="shared" si="0"/>
        <v>0</v>
      </c>
      <c r="G14" s="26">
        <v>439</v>
      </c>
      <c r="H14" s="16"/>
      <c r="I14" s="27">
        <f t="shared" si="1"/>
        <v>0</v>
      </c>
      <c r="J14" s="56">
        <f t="shared" si="2"/>
        <v>0</v>
      </c>
      <c r="K14" s="57"/>
      <c r="L14" s="1"/>
      <c r="M14" s="15" t="s">
        <v>78</v>
      </c>
      <c r="N14" s="53" t="s">
        <v>76</v>
      </c>
      <c r="O14" s="53"/>
      <c r="P14" s="53"/>
    </row>
    <row r="15" spans="1:18" s="31" customFormat="1" ht="30" customHeight="1" x14ac:dyDescent="0.3">
      <c r="A15" s="23">
        <v>12</v>
      </c>
      <c r="B15" s="24" t="s">
        <v>13</v>
      </c>
      <c r="C15" s="25" t="s">
        <v>11</v>
      </c>
      <c r="D15" s="26">
        <v>32</v>
      </c>
      <c r="E15" s="16">
        <v>3.85</v>
      </c>
      <c r="F15" s="27">
        <f t="shared" si="0"/>
        <v>123.2</v>
      </c>
      <c r="G15" s="26">
        <v>4</v>
      </c>
      <c r="H15" s="16">
        <v>3.74</v>
      </c>
      <c r="I15" s="27">
        <f t="shared" si="1"/>
        <v>14.96</v>
      </c>
      <c r="J15" s="83">
        <f t="shared" si="2"/>
        <v>138.16</v>
      </c>
      <c r="K15" s="84"/>
      <c r="L15" s="2" t="s">
        <v>112</v>
      </c>
      <c r="M15" s="15" t="s">
        <v>73</v>
      </c>
      <c r="N15" s="53" t="s">
        <v>95</v>
      </c>
      <c r="O15" s="53"/>
      <c r="P15" s="53"/>
    </row>
    <row r="16" spans="1:18" s="31" customFormat="1" ht="30" customHeight="1" x14ac:dyDescent="0.3">
      <c r="A16" s="63" t="s">
        <v>39</v>
      </c>
      <c r="B16" s="64"/>
      <c r="C16" s="64"/>
      <c r="D16" s="64"/>
      <c r="E16" s="65"/>
      <c r="F16" s="30">
        <f>SUM(F4:F15)</f>
        <v>609275.77639999986</v>
      </c>
      <c r="G16" s="60"/>
      <c r="H16" s="62"/>
      <c r="I16" s="30">
        <f>SUM(I4:I15)</f>
        <v>66167.212200000009</v>
      </c>
      <c r="J16" s="58">
        <f>SUM(J4:J15)</f>
        <v>675442.98860000004</v>
      </c>
      <c r="K16" s="59">
        <f>SUM(K4:K15)</f>
        <v>0</v>
      </c>
      <c r="L16" s="54"/>
      <c r="M16" s="54"/>
      <c r="N16" s="54"/>
      <c r="O16" s="54"/>
      <c r="P16" s="54"/>
    </row>
    <row r="17" spans="1:16" s="31" customFormat="1" ht="30" customHeight="1" x14ac:dyDescent="0.25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1" customFormat="1" ht="30" customHeight="1" x14ac:dyDescent="0.25">
      <c r="A18" s="82" t="s">
        <v>7</v>
      </c>
      <c r="B18" s="82"/>
      <c r="C18" s="82"/>
      <c r="D18" s="82"/>
      <c r="E18" s="82"/>
      <c r="F18" s="82"/>
      <c r="G18" s="82"/>
      <c r="H18" s="82"/>
      <c r="I18" s="82"/>
      <c r="J18" s="32"/>
      <c r="K18" s="78" t="s">
        <v>24</v>
      </c>
      <c r="L18" s="79"/>
      <c r="M18" s="79"/>
      <c r="N18" s="79"/>
      <c r="O18" s="79"/>
      <c r="P18" s="80"/>
    </row>
    <row r="19" spans="1:16" s="31" customFormat="1" ht="30" customHeight="1" x14ac:dyDescent="0.25">
      <c r="A19" s="21" t="s">
        <v>0</v>
      </c>
      <c r="B19" s="22" t="s">
        <v>1</v>
      </c>
      <c r="C19" s="21" t="s">
        <v>6</v>
      </c>
      <c r="D19" s="21" t="s">
        <v>2</v>
      </c>
      <c r="E19" s="33" t="s">
        <v>35</v>
      </c>
      <c r="F19" s="21" t="s">
        <v>5</v>
      </c>
      <c r="G19" s="33" t="s">
        <v>4</v>
      </c>
      <c r="H19" s="34" t="s">
        <v>3</v>
      </c>
      <c r="I19" s="33" t="s">
        <v>72</v>
      </c>
      <c r="J19" s="32"/>
      <c r="K19" s="21" t="s">
        <v>0</v>
      </c>
      <c r="L19" s="101" t="s">
        <v>1</v>
      </c>
      <c r="M19" s="102"/>
      <c r="N19" s="21" t="s">
        <v>40</v>
      </c>
      <c r="O19" s="33" t="s">
        <v>45</v>
      </c>
      <c r="P19" s="21" t="s">
        <v>5</v>
      </c>
    </row>
    <row r="20" spans="1:16" s="31" customFormat="1" ht="30" customHeight="1" x14ac:dyDescent="0.3">
      <c r="A20" s="35">
        <v>13</v>
      </c>
      <c r="B20" s="36" t="s">
        <v>59</v>
      </c>
      <c r="C20" s="37" t="s">
        <v>60</v>
      </c>
      <c r="D20" s="38">
        <v>125</v>
      </c>
      <c r="E20" s="17">
        <v>6.95</v>
      </c>
      <c r="F20" s="39">
        <f t="shared" ref="F20:F34" si="3">E20*D20</f>
        <v>868.75</v>
      </c>
      <c r="G20" s="49" t="s">
        <v>112</v>
      </c>
      <c r="H20" s="19" t="s">
        <v>74</v>
      </c>
      <c r="I20" s="49" t="s">
        <v>97</v>
      </c>
      <c r="J20" s="32"/>
      <c r="K20" s="35">
        <v>28</v>
      </c>
      <c r="L20" s="51" t="s">
        <v>31</v>
      </c>
      <c r="M20" s="52"/>
      <c r="N20" s="40">
        <v>43</v>
      </c>
      <c r="O20" s="18">
        <v>495</v>
      </c>
      <c r="P20" s="39">
        <f>N20*O20</f>
        <v>21285</v>
      </c>
    </row>
    <row r="21" spans="1:16" s="31" customFormat="1" ht="30" customHeight="1" x14ac:dyDescent="0.3">
      <c r="A21" s="35">
        <v>14</v>
      </c>
      <c r="B21" s="36" t="s">
        <v>16</v>
      </c>
      <c r="C21" s="37" t="s">
        <v>17</v>
      </c>
      <c r="D21" s="38">
        <v>15</v>
      </c>
      <c r="E21" s="17">
        <v>17.95</v>
      </c>
      <c r="F21" s="39">
        <f t="shared" si="3"/>
        <v>269.25</v>
      </c>
      <c r="G21" s="49" t="s">
        <v>112</v>
      </c>
      <c r="H21" s="19" t="s">
        <v>79</v>
      </c>
      <c r="I21" s="50" t="s">
        <v>98</v>
      </c>
      <c r="J21" s="32"/>
      <c r="K21" s="35">
        <v>29</v>
      </c>
      <c r="L21" s="51" t="s">
        <v>32</v>
      </c>
      <c r="M21" s="52"/>
      <c r="N21" s="40">
        <v>12</v>
      </c>
      <c r="O21" s="18">
        <v>495</v>
      </c>
      <c r="P21" s="39">
        <f t="shared" ref="P21:P22" si="4">N21*O21</f>
        <v>5940</v>
      </c>
    </row>
    <row r="22" spans="1:16" s="31" customFormat="1" ht="30" customHeight="1" x14ac:dyDescent="0.3">
      <c r="A22" s="35">
        <v>15</v>
      </c>
      <c r="B22" s="36" t="s">
        <v>61</v>
      </c>
      <c r="C22" s="37" t="s">
        <v>17</v>
      </c>
      <c r="D22" s="38">
        <v>170</v>
      </c>
      <c r="E22" s="17">
        <v>19.149999999999999</v>
      </c>
      <c r="F22" s="39">
        <f t="shared" si="3"/>
        <v>3255.4999999999995</v>
      </c>
      <c r="G22" s="3" t="s">
        <v>112</v>
      </c>
      <c r="H22" s="4" t="s">
        <v>80</v>
      </c>
      <c r="I22" s="50" t="s">
        <v>99</v>
      </c>
      <c r="J22" s="32"/>
      <c r="K22" s="35">
        <v>30</v>
      </c>
      <c r="L22" s="51" t="s">
        <v>33</v>
      </c>
      <c r="M22" s="52"/>
      <c r="N22" s="40">
        <v>14</v>
      </c>
      <c r="O22" s="18">
        <v>495</v>
      </c>
      <c r="P22" s="39">
        <f t="shared" si="4"/>
        <v>6930</v>
      </c>
    </row>
    <row r="23" spans="1:16" s="31" customFormat="1" ht="30" customHeight="1" x14ac:dyDescent="0.3">
      <c r="A23" s="35">
        <v>16</v>
      </c>
      <c r="B23" s="36" t="s">
        <v>23</v>
      </c>
      <c r="C23" s="37" t="s">
        <v>62</v>
      </c>
      <c r="D23" s="38">
        <v>10</v>
      </c>
      <c r="E23" s="17">
        <v>22.45</v>
      </c>
      <c r="F23" s="39">
        <f t="shared" si="3"/>
        <v>224.5</v>
      </c>
      <c r="G23" s="3" t="s">
        <v>112</v>
      </c>
      <c r="H23" s="4" t="s">
        <v>81</v>
      </c>
      <c r="I23" s="50" t="s">
        <v>101</v>
      </c>
      <c r="J23" s="32"/>
      <c r="K23" s="63" t="s">
        <v>41</v>
      </c>
      <c r="L23" s="64"/>
      <c r="M23" s="64"/>
      <c r="N23" s="64"/>
      <c r="O23" s="65"/>
      <c r="P23" s="39">
        <f>SUM(P20:P22)</f>
        <v>34155</v>
      </c>
    </row>
    <row r="24" spans="1:16" s="31" customFormat="1" ht="30" customHeight="1" x14ac:dyDescent="0.3">
      <c r="A24" s="35">
        <v>17</v>
      </c>
      <c r="B24" s="36" t="s">
        <v>63</v>
      </c>
      <c r="C24" s="37" t="s">
        <v>60</v>
      </c>
      <c r="D24" s="38">
        <v>15</v>
      </c>
      <c r="E24" s="17">
        <v>5.25</v>
      </c>
      <c r="F24" s="39">
        <f t="shared" si="3"/>
        <v>78.75</v>
      </c>
      <c r="G24" s="3" t="s">
        <v>112</v>
      </c>
      <c r="H24" s="4" t="s">
        <v>82</v>
      </c>
      <c r="I24" s="50" t="s">
        <v>105</v>
      </c>
      <c r="J24" s="32"/>
      <c r="K24" s="41"/>
      <c r="L24" s="41"/>
      <c r="M24" s="41"/>
      <c r="N24" s="41"/>
      <c r="O24" s="41"/>
      <c r="P24" s="32"/>
    </row>
    <row r="25" spans="1:16" s="31" customFormat="1" ht="30" customHeight="1" x14ac:dyDescent="0.3">
      <c r="A25" s="35">
        <v>18</v>
      </c>
      <c r="B25" s="36" t="s">
        <v>18</v>
      </c>
      <c r="C25" s="37" t="s">
        <v>19</v>
      </c>
      <c r="D25" s="38">
        <v>25</v>
      </c>
      <c r="E25" s="17">
        <v>15.7</v>
      </c>
      <c r="F25" s="39">
        <f t="shared" si="3"/>
        <v>392.5</v>
      </c>
      <c r="G25" s="3" t="s">
        <v>112</v>
      </c>
      <c r="H25" s="4" t="s">
        <v>83</v>
      </c>
      <c r="I25" s="50" t="s">
        <v>102</v>
      </c>
      <c r="J25" s="32"/>
      <c r="K25" s="78" t="s">
        <v>36</v>
      </c>
      <c r="L25" s="79"/>
      <c r="M25" s="79"/>
      <c r="N25" s="79"/>
      <c r="O25" s="79"/>
      <c r="P25" s="80"/>
    </row>
    <row r="26" spans="1:16" s="31" customFormat="1" ht="30" customHeight="1" x14ac:dyDescent="0.3">
      <c r="A26" s="35">
        <v>19</v>
      </c>
      <c r="B26" s="36" t="s">
        <v>20</v>
      </c>
      <c r="C26" s="37" t="s">
        <v>21</v>
      </c>
      <c r="D26" s="38">
        <v>81</v>
      </c>
      <c r="E26" s="17">
        <v>3.74</v>
      </c>
      <c r="F26" s="39">
        <f t="shared" si="3"/>
        <v>302.94</v>
      </c>
      <c r="G26" s="3" t="s">
        <v>112</v>
      </c>
      <c r="H26" s="4" t="s">
        <v>83</v>
      </c>
      <c r="I26" s="50" t="s">
        <v>103</v>
      </c>
      <c r="J26" s="32"/>
      <c r="K26" s="66" t="s">
        <v>43</v>
      </c>
      <c r="L26" s="67"/>
      <c r="M26" s="67"/>
      <c r="N26" s="67"/>
      <c r="O26" s="68"/>
      <c r="P26" s="39">
        <f>J16</f>
        <v>675442.98860000004</v>
      </c>
    </row>
    <row r="27" spans="1:16" s="31" customFormat="1" ht="30" customHeight="1" x14ac:dyDescent="0.3">
      <c r="A27" s="35">
        <v>20</v>
      </c>
      <c r="B27" s="36" t="s">
        <v>22</v>
      </c>
      <c r="C27" s="37" t="s">
        <v>21</v>
      </c>
      <c r="D27" s="38">
        <v>41</v>
      </c>
      <c r="E27" s="17">
        <v>3.35</v>
      </c>
      <c r="F27" s="39">
        <f t="shared" si="3"/>
        <v>137.35</v>
      </c>
      <c r="G27" s="3" t="s">
        <v>112</v>
      </c>
      <c r="H27" s="4" t="s">
        <v>83</v>
      </c>
      <c r="I27" s="50" t="s">
        <v>104</v>
      </c>
      <c r="J27" s="32"/>
      <c r="K27" s="69" t="s">
        <v>44</v>
      </c>
      <c r="L27" s="70"/>
      <c r="M27" s="70"/>
      <c r="N27" s="70"/>
      <c r="O27" s="71"/>
      <c r="P27" s="39">
        <f>F35</f>
        <v>24322.477999999999</v>
      </c>
    </row>
    <row r="28" spans="1:16" s="31" customFormat="1" ht="30" customHeight="1" x14ac:dyDescent="0.3">
      <c r="A28" s="35">
        <v>21</v>
      </c>
      <c r="B28" s="36" t="s">
        <v>64</v>
      </c>
      <c r="C28" s="37" t="s">
        <v>60</v>
      </c>
      <c r="D28" s="38">
        <v>255</v>
      </c>
      <c r="E28" s="17">
        <v>7.15</v>
      </c>
      <c r="F28" s="39">
        <f t="shared" si="3"/>
        <v>1823.25</v>
      </c>
      <c r="G28" s="3" t="s">
        <v>112</v>
      </c>
      <c r="H28" s="4" t="s">
        <v>74</v>
      </c>
      <c r="I28" s="50" t="s">
        <v>106</v>
      </c>
      <c r="J28" s="32"/>
      <c r="K28" s="66" t="s">
        <v>41</v>
      </c>
      <c r="L28" s="67"/>
      <c r="M28" s="67"/>
      <c r="N28" s="67"/>
      <c r="O28" s="68"/>
      <c r="P28" s="39">
        <f>P23</f>
        <v>34155</v>
      </c>
    </row>
    <row r="29" spans="1:16" s="31" customFormat="1" ht="30" customHeight="1" x14ac:dyDescent="0.3">
      <c r="A29" s="35">
        <v>22</v>
      </c>
      <c r="B29" s="36" t="s">
        <v>65</v>
      </c>
      <c r="C29" s="37" t="s">
        <v>9</v>
      </c>
      <c r="D29" s="38">
        <v>43400</v>
      </c>
      <c r="E29" s="17"/>
      <c r="F29" s="39">
        <f t="shared" si="3"/>
        <v>0</v>
      </c>
      <c r="G29" s="3"/>
      <c r="H29" s="4"/>
      <c r="I29" s="4" t="s">
        <v>96</v>
      </c>
      <c r="J29" s="32"/>
      <c r="K29" s="32"/>
      <c r="L29" s="32"/>
      <c r="M29" s="32"/>
      <c r="N29" s="32"/>
      <c r="O29" s="32"/>
      <c r="P29" s="32"/>
    </row>
    <row r="30" spans="1:16" s="31" customFormat="1" ht="30" customHeight="1" x14ac:dyDescent="0.3">
      <c r="A30" s="35">
        <v>23</v>
      </c>
      <c r="B30" s="36" t="s">
        <v>66</v>
      </c>
      <c r="C30" s="37" t="s">
        <v>9</v>
      </c>
      <c r="D30" s="38">
        <v>66656</v>
      </c>
      <c r="E30" s="17">
        <v>0.19800000000000001</v>
      </c>
      <c r="F30" s="39">
        <f t="shared" si="3"/>
        <v>13197.888000000001</v>
      </c>
      <c r="G30" s="3" t="s">
        <v>112</v>
      </c>
      <c r="H30" s="4" t="s">
        <v>83</v>
      </c>
      <c r="I30" s="4" t="s">
        <v>107</v>
      </c>
      <c r="J30" s="32"/>
      <c r="K30" s="60" t="s">
        <v>42</v>
      </c>
      <c r="L30" s="61"/>
      <c r="M30" s="62"/>
      <c r="N30" s="103">
        <f>SUM(P26:P28)</f>
        <v>733920.46660000004</v>
      </c>
      <c r="O30" s="104"/>
      <c r="P30" s="105"/>
    </row>
    <row r="31" spans="1:16" s="31" customFormat="1" ht="30" customHeight="1" x14ac:dyDescent="0.3">
      <c r="A31" s="35">
        <v>24</v>
      </c>
      <c r="B31" s="36" t="s">
        <v>67</v>
      </c>
      <c r="C31" s="37" t="s">
        <v>70</v>
      </c>
      <c r="D31" s="38">
        <v>30</v>
      </c>
      <c r="E31" s="17">
        <v>12.96</v>
      </c>
      <c r="F31" s="39">
        <f t="shared" si="3"/>
        <v>388.8</v>
      </c>
      <c r="G31" s="3" t="s">
        <v>112</v>
      </c>
      <c r="H31" s="4" t="s">
        <v>84</v>
      </c>
      <c r="I31" s="50" t="s">
        <v>108</v>
      </c>
      <c r="J31" s="41"/>
      <c r="K31" s="41"/>
      <c r="L31" s="41"/>
      <c r="M31" s="41"/>
      <c r="N31" s="41"/>
      <c r="O31" s="41"/>
      <c r="P31" s="41"/>
    </row>
    <row r="32" spans="1:16" s="31" customFormat="1" ht="30" customHeight="1" x14ac:dyDescent="0.3">
      <c r="A32" s="35">
        <v>25</v>
      </c>
      <c r="B32" s="36" t="s">
        <v>68</v>
      </c>
      <c r="C32" s="37" t="s">
        <v>69</v>
      </c>
      <c r="D32" s="38">
        <v>125</v>
      </c>
      <c r="E32" s="17">
        <v>23.45</v>
      </c>
      <c r="F32" s="39">
        <f t="shared" si="3"/>
        <v>2931.25</v>
      </c>
      <c r="G32" s="3" t="s">
        <v>112</v>
      </c>
      <c r="H32" s="4" t="s">
        <v>109</v>
      </c>
      <c r="I32" s="50" t="s">
        <v>110</v>
      </c>
      <c r="J32" s="41"/>
      <c r="K32" s="41"/>
      <c r="L32" s="41"/>
      <c r="M32" s="41"/>
      <c r="N32" s="41"/>
      <c r="O32" s="41"/>
      <c r="P32" s="41"/>
    </row>
    <row r="33" spans="1:16" s="31" customFormat="1" ht="30" customHeight="1" x14ac:dyDescent="0.3">
      <c r="A33" s="35">
        <v>26</v>
      </c>
      <c r="B33" s="36" t="s">
        <v>49</v>
      </c>
      <c r="C33" s="37" t="s">
        <v>14</v>
      </c>
      <c r="D33" s="38">
        <v>25</v>
      </c>
      <c r="E33" s="17">
        <v>13.85</v>
      </c>
      <c r="F33" s="39">
        <f t="shared" si="3"/>
        <v>346.25</v>
      </c>
      <c r="G33" s="3" t="s">
        <v>112</v>
      </c>
      <c r="H33" s="4" t="s">
        <v>84</v>
      </c>
      <c r="I33" s="50" t="s">
        <v>111</v>
      </c>
      <c r="J33" s="41"/>
      <c r="K33" s="41"/>
      <c r="L33" s="41"/>
      <c r="M33" s="41"/>
      <c r="N33" s="41"/>
      <c r="O33" s="41"/>
      <c r="P33" s="41"/>
    </row>
    <row r="34" spans="1:16" s="31" customFormat="1" ht="30" customHeight="1" x14ac:dyDescent="0.3">
      <c r="A34" s="35">
        <v>27</v>
      </c>
      <c r="B34" s="36" t="s">
        <v>50</v>
      </c>
      <c r="C34" s="37" t="s">
        <v>15</v>
      </c>
      <c r="D34" s="38">
        <v>10</v>
      </c>
      <c r="E34" s="17">
        <v>10.55</v>
      </c>
      <c r="F34" s="39">
        <f t="shared" si="3"/>
        <v>105.5</v>
      </c>
      <c r="G34" s="14" t="s">
        <v>112</v>
      </c>
      <c r="H34" s="20" t="s">
        <v>84</v>
      </c>
      <c r="I34" s="50" t="s">
        <v>100</v>
      </c>
      <c r="J34" s="42"/>
      <c r="K34" s="42"/>
      <c r="L34" s="42"/>
      <c r="M34" s="42"/>
      <c r="N34" s="42"/>
      <c r="O34" s="42"/>
      <c r="P34" s="42"/>
    </row>
    <row r="35" spans="1:16" ht="30" customHeight="1" x14ac:dyDescent="0.3">
      <c r="A35" s="85" t="s">
        <v>38</v>
      </c>
      <c r="B35" s="85"/>
      <c r="C35" s="85"/>
      <c r="D35" s="85"/>
      <c r="E35" s="85"/>
      <c r="F35" s="39">
        <f>SUM(F20:F34)</f>
        <v>24322.477999999999</v>
      </c>
      <c r="G35" s="55"/>
      <c r="H35" s="55"/>
      <c r="I35" s="55"/>
    </row>
    <row r="36" spans="1:16" ht="30" hidden="1" customHeight="1" x14ac:dyDescent="0.25"/>
    <row r="37" spans="1:16" ht="30" hidden="1" customHeight="1" x14ac:dyDescent="0.25">
      <c r="G37" s="43"/>
      <c r="H37" s="43"/>
      <c r="I37" s="43"/>
      <c r="J37" s="43"/>
      <c r="K37" s="43"/>
      <c r="L37" s="43"/>
      <c r="M37" s="44"/>
      <c r="N37" s="44"/>
      <c r="O37" s="44"/>
      <c r="P37" s="43"/>
    </row>
    <row r="38" spans="1:16" ht="30" hidden="1" customHeight="1" x14ac:dyDescent="0.25"/>
    <row r="39" spans="1:16" ht="30" hidden="1" customHeight="1" x14ac:dyDescent="0.25"/>
    <row r="40" spans="1:16" ht="30" hidden="1" customHeight="1" x14ac:dyDescent="0.25"/>
    <row r="41" spans="1:16" ht="30" hidden="1" customHeight="1" x14ac:dyDescent="0.25"/>
    <row r="42" spans="1:16" ht="30" hidden="1" customHeight="1" x14ac:dyDescent="0.25">
      <c r="A42" s="48"/>
      <c r="B42" s="48"/>
      <c r="C42" s="48"/>
    </row>
    <row r="43" spans="1:16" ht="30" customHeight="1" x14ac:dyDescent="0.3"/>
    <row r="44" spans="1:16" ht="30" customHeight="1" x14ac:dyDescent="0.3"/>
    <row r="45" spans="1:16" ht="30" customHeight="1" x14ac:dyDescent="0.3"/>
    <row r="46" spans="1:16" ht="30" customHeight="1" x14ac:dyDescent="0.3"/>
  </sheetData>
  <sheetProtection password="9C06" sheet="1" objects="1" scenarios="1"/>
  <sortState ref="B26:C43">
    <sortCondition ref="B25"/>
  </sortState>
  <mergeCells count="57">
    <mergeCell ref="A35:E35"/>
    <mergeCell ref="L1:L3"/>
    <mergeCell ref="M1:M3"/>
    <mergeCell ref="D2:D3"/>
    <mergeCell ref="E2:E3"/>
    <mergeCell ref="F2:F3"/>
    <mergeCell ref="J1:K3"/>
    <mergeCell ref="G2:G3"/>
    <mergeCell ref="H2:H3"/>
    <mergeCell ref="I2:I3"/>
    <mergeCell ref="A1:C1"/>
    <mergeCell ref="G1:I1"/>
    <mergeCell ref="K25:P25"/>
    <mergeCell ref="L19:M19"/>
    <mergeCell ref="A2:C2"/>
    <mergeCell ref="N30:P30"/>
    <mergeCell ref="A16:E16"/>
    <mergeCell ref="N1:P3"/>
    <mergeCell ref="J16:K16"/>
    <mergeCell ref="K18:P18"/>
    <mergeCell ref="D1:F1"/>
    <mergeCell ref="N5:P5"/>
    <mergeCell ref="N6:P6"/>
    <mergeCell ref="N7:P7"/>
    <mergeCell ref="N8:P8"/>
    <mergeCell ref="G16:H16"/>
    <mergeCell ref="A18:I18"/>
    <mergeCell ref="J11:K11"/>
    <mergeCell ref="J12:K12"/>
    <mergeCell ref="J13:K13"/>
    <mergeCell ref="J14:K14"/>
    <mergeCell ref="J15:K15"/>
    <mergeCell ref="G35:I35"/>
    <mergeCell ref="J4:K4"/>
    <mergeCell ref="J5:K5"/>
    <mergeCell ref="J6:K6"/>
    <mergeCell ref="J7:K7"/>
    <mergeCell ref="J8:K8"/>
    <mergeCell ref="J9:K9"/>
    <mergeCell ref="J10:K10"/>
    <mergeCell ref="K30:M30"/>
    <mergeCell ref="K23:O23"/>
    <mergeCell ref="K26:O26"/>
    <mergeCell ref="K27:O27"/>
    <mergeCell ref="K28:O28"/>
    <mergeCell ref="N9:P9"/>
    <mergeCell ref="N10:P10"/>
    <mergeCell ref="N4:P4"/>
    <mergeCell ref="L21:M21"/>
    <mergeCell ref="L22:M22"/>
    <mergeCell ref="N11:P11"/>
    <mergeCell ref="N12:P12"/>
    <mergeCell ref="N13:P13"/>
    <mergeCell ref="N14:P14"/>
    <mergeCell ref="N15:P15"/>
    <mergeCell ref="L16:P16"/>
    <mergeCell ref="L20:M20"/>
  </mergeCells>
  <dataValidations count="2">
    <dataValidation type="list" allowBlank="1" showInputMessage="1" showErrorMessage="1" errorTitle="Domestic" error="Please select X to indictae this item is of domestic origin." sqref="G20:G34">
      <formula1>$R$1:$R$2</formula1>
    </dataValidation>
    <dataValidation type="list" allowBlank="1" showInputMessage="1" showErrorMessage="1" errorTitle="Domestic" error="Please select X to indictae this item is of domestic origin._x000a_" sqref="L4:L15">
      <formula1>$R$1:$R$2</formula1>
    </dataValidation>
  </dataValidations>
  <pageMargins left="0.5" right="0.5" top="0.5" bottom="0.5" header="0.3" footer="0.3"/>
  <pageSetup scale="47" orientation="landscape" r:id="rId1"/>
  <headerFooter>
    <oddHeader>&amp;L&amp;"Arial,Regular"&amp;14Massachusetts School Buying Group Milk Bid 2019&amp;R&amp;"Arial,Regular"&amp;14Zone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46"/>
  <sheetViews>
    <sheetView showGridLines="0" showZeros="0" view="pageBreakPreview" zoomScale="70" zoomScaleNormal="70" zoomScaleSheetLayoutView="70" workbookViewId="0">
      <selection sqref="A1:C1"/>
    </sheetView>
  </sheetViews>
  <sheetFormatPr defaultColWidth="0" defaultRowHeight="30" customHeight="1" zeroHeight="1" x14ac:dyDescent="0.3"/>
  <cols>
    <col min="1" max="1" width="8.88671875" style="41" customWidth="1"/>
    <col min="2" max="2" width="49.109375" style="46" customWidth="1"/>
    <col min="3" max="3" width="14.88671875" style="47" customWidth="1"/>
    <col min="4" max="6" width="16.88671875" style="41" customWidth="1"/>
    <col min="7" max="8" width="16.88671875" style="42" customWidth="1"/>
    <col min="9" max="9" width="19.6640625" style="42" customWidth="1"/>
    <col min="10" max="10" width="13" style="42" customWidth="1"/>
    <col min="11" max="11" width="5.88671875" style="42" customWidth="1"/>
    <col min="12" max="12" width="14.6640625" style="42" customWidth="1"/>
    <col min="13" max="13" width="18.33203125" style="42" customWidth="1"/>
    <col min="14" max="15" width="11.33203125" style="42" customWidth="1"/>
    <col min="16" max="16" width="17.33203125" style="42" customWidth="1"/>
    <col min="17" max="17" width="0.6640625" style="45" customWidth="1"/>
    <col min="18" max="16384" width="35" style="45" hidden="1"/>
  </cols>
  <sheetData>
    <row r="1" spans="1:18" s="31" customFormat="1" ht="30" customHeight="1" x14ac:dyDescent="0.3">
      <c r="A1" s="98" t="s">
        <v>113</v>
      </c>
      <c r="B1" s="99"/>
      <c r="C1" s="100"/>
      <c r="D1" s="81" t="s">
        <v>25</v>
      </c>
      <c r="E1" s="81"/>
      <c r="F1" s="81"/>
      <c r="G1" s="81" t="s">
        <v>27</v>
      </c>
      <c r="H1" s="81"/>
      <c r="I1" s="81"/>
      <c r="J1" s="92" t="s">
        <v>30</v>
      </c>
      <c r="K1" s="93"/>
      <c r="L1" s="86" t="s">
        <v>4</v>
      </c>
      <c r="M1" s="87" t="s">
        <v>3</v>
      </c>
      <c r="N1" s="72" t="s">
        <v>71</v>
      </c>
      <c r="O1" s="73"/>
      <c r="P1" s="74"/>
    </row>
    <row r="2" spans="1:18" s="31" customFormat="1" ht="30" customHeight="1" x14ac:dyDescent="0.3">
      <c r="A2" s="82" t="s">
        <v>8</v>
      </c>
      <c r="B2" s="82"/>
      <c r="C2" s="82"/>
      <c r="D2" s="88" t="s">
        <v>2</v>
      </c>
      <c r="E2" s="90" t="s">
        <v>26</v>
      </c>
      <c r="F2" s="88" t="s">
        <v>29</v>
      </c>
      <c r="G2" s="88" t="s">
        <v>2</v>
      </c>
      <c r="H2" s="90" t="s">
        <v>28</v>
      </c>
      <c r="I2" s="88" t="s">
        <v>34</v>
      </c>
      <c r="J2" s="94"/>
      <c r="K2" s="95"/>
      <c r="L2" s="86"/>
      <c r="M2" s="87"/>
      <c r="N2" s="75"/>
      <c r="O2" s="76"/>
      <c r="P2" s="77"/>
      <c r="R2" s="31" t="s">
        <v>46</v>
      </c>
    </row>
    <row r="3" spans="1:18" s="31" customFormat="1" ht="30" customHeight="1" x14ac:dyDescent="0.3">
      <c r="A3" s="21" t="s">
        <v>0</v>
      </c>
      <c r="B3" s="22" t="s">
        <v>1</v>
      </c>
      <c r="C3" s="21" t="s">
        <v>6</v>
      </c>
      <c r="D3" s="89"/>
      <c r="E3" s="91"/>
      <c r="F3" s="89"/>
      <c r="G3" s="89"/>
      <c r="H3" s="91"/>
      <c r="I3" s="89"/>
      <c r="J3" s="96"/>
      <c r="K3" s="97"/>
      <c r="L3" s="86"/>
      <c r="M3" s="87"/>
      <c r="N3" s="75"/>
      <c r="O3" s="76"/>
      <c r="P3" s="77"/>
    </row>
    <row r="4" spans="1:18" s="31" customFormat="1" ht="30" customHeight="1" x14ac:dyDescent="0.3">
      <c r="A4" s="23">
        <v>1</v>
      </c>
      <c r="B4" s="24" t="s">
        <v>51</v>
      </c>
      <c r="C4" s="25" t="s">
        <v>9</v>
      </c>
      <c r="D4" s="26">
        <v>823296</v>
      </c>
      <c r="E4" s="16">
        <v>0.2651</v>
      </c>
      <c r="F4" s="27">
        <f>E4*D4</f>
        <v>218255.7696</v>
      </c>
      <c r="G4" s="26">
        <v>91477</v>
      </c>
      <c r="H4" s="16">
        <v>0.2581</v>
      </c>
      <c r="I4" s="27">
        <f>H4*G4</f>
        <v>23610.2137</v>
      </c>
      <c r="J4" s="56">
        <f>I4+F4</f>
        <v>241865.98329999999</v>
      </c>
      <c r="K4" s="57"/>
      <c r="L4" s="1" t="s">
        <v>112</v>
      </c>
      <c r="M4" s="15" t="s">
        <v>73</v>
      </c>
      <c r="N4" s="53" t="s">
        <v>85</v>
      </c>
      <c r="O4" s="53"/>
      <c r="P4" s="53"/>
    </row>
    <row r="5" spans="1:18" s="31" customFormat="1" ht="30" customHeight="1" x14ac:dyDescent="0.3">
      <c r="A5" s="23">
        <v>2</v>
      </c>
      <c r="B5" s="24" t="s">
        <v>10</v>
      </c>
      <c r="C5" s="25" t="s">
        <v>11</v>
      </c>
      <c r="D5" s="28">
        <v>1019</v>
      </c>
      <c r="E5" s="17">
        <v>3.15</v>
      </c>
      <c r="F5" s="29">
        <f t="shared" ref="F5:F15" si="0">E5*D5</f>
        <v>3209.85</v>
      </c>
      <c r="G5" s="28">
        <v>113</v>
      </c>
      <c r="H5" s="17">
        <v>3.04</v>
      </c>
      <c r="I5" s="29">
        <f t="shared" ref="I5:I15" si="1">H5*G5</f>
        <v>343.52</v>
      </c>
      <c r="J5" s="58">
        <f t="shared" ref="J5:J15" si="2">I5+F5</f>
        <v>3553.37</v>
      </c>
      <c r="K5" s="59"/>
      <c r="L5" s="1" t="s">
        <v>112</v>
      </c>
      <c r="M5" s="15" t="s">
        <v>73</v>
      </c>
      <c r="N5" s="53" t="s">
        <v>87</v>
      </c>
      <c r="O5" s="53"/>
      <c r="P5" s="53"/>
    </row>
    <row r="6" spans="1:18" s="31" customFormat="1" ht="30" customHeight="1" x14ac:dyDescent="0.3">
      <c r="A6" s="23">
        <v>3</v>
      </c>
      <c r="B6" s="24" t="s">
        <v>52</v>
      </c>
      <c r="C6" s="25" t="s">
        <v>9</v>
      </c>
      <c r="D6" s="28">
        <v>353820</v>
      </c>
      <c r="E6" s="17">
        <v>0.37380000000000002</v>
      </c>
      <c r="F6" s="29">
        <f t="shared" si="0"/>
        <v>132257.916</v>
      </c>
      <c r="G6" s="28">
        <v>39313</v>
      </c>
      <c r="H6" s="17">
        <v>0.36680000000000001</v>
      </c>
      <c r="I6" s="29">
        <f t="shared" si="1"/>
        <v>14420.008400000001</v>
      </c>
      <c r="J6" s="58">
        <f t="shared" si="2"/>
        <v>146677.92439999999</v>
      </c>
      <c r="K6" s="59"/>
      <c r="L6" s="1" t="s">
        <v>112</v>
      </c>
      <c r="M6" s="15" t="s">
        <v>78</v>
      </c>
      <c r="N6" s="53" t="s">
        <v>88</v>
      </c>
      <c r="O6" s="53"/>
      <c r="P6" s="53"/>
    </row>
    <row r="7" spans="1:18" s="31" customFormat="1" ht="30" customHeight="1" x14ac:dyDescent="0.3">
      <c r="A7" s="23">
        <v>4</v>
      </c>
      <c r="B7" s="24" t="s">
        <v>12</v>
      </c>
      <c r="C7" s="25" t="s">
        <v>11</v>
      </c>
      <c r="D7" s="28">
        <v>624</v>
      </c>
      <c r="E7" s="17">
        <v>3.72</v>
      </c>
      <c r="F7" s="29">
        <f t="shared" si="0"/>
        <v>2321.2800000000002</v>
      </c>
      <c r="G7" s="28">
        <v>69</v>
      </c>
      <c r="H7" s="17">
        <v>3.61</v>
      </c>
      <c r="I7" s="29">
        <f t="shared" si="1"/>
        <v>249.09</v>
      </c>
      <c r="J7" s="58">
        <f t="shared" si="2"/>
        <v>2570.3700000000003</v>
      </c>
      <c r="K7" s="59"/>
      <c r="L7" s="1" t="s">
        <v>112</v>
      </c>
      <c r="M7" s="15" t="s">
        <v>77</v>
      </c>
      <c r="N7" s="53" t="s">
        <v>92</v>
      </c>
      <c r="O7" s="53"/>
      <c r="P7" s="53"/>
    </row>
    <row r="8" spans="1:18" s="31" customFormat="1" ht="30" customHeight="1" x14ac:dyDescent="0.3">
      <c r="A8" s="23">
        <v>5</v>
      </c>
      <c r="B8" s="24" t="s">
        <v>37</v>
      </c>
      <c r="C8" s="25" t="s">
        <v>9</v>
      </c>
      <c r="D8" s="28">
        <v>25596</v>
      </c>
      <c r="E8" s="17">
        <v>0.66</v>
      </c>
      <c r="F8" s="29">
        <f t="shared" si="0"/>
        <v>16893.36</v>
      </c>
      <c r="G8" s="28">
        <v>2844</v>
      </c>
      <c r="H8" s="17">
        <v>0.65300000000000002</v>
      </c>
      <c r="I8" s="29">
        <f t="shared" si="1"/>
        <v>1857.1320000000001</v>
      </c>
      <c r="J8" s="58">
        <f t="shared" si="2"/>
        <v>18750.492000000002</v>
      </c>
      <c r="K8" s="59"/>
      <c r="L8" s="1" t="s">
        <v>112</v>
      </c>
      <c r="M8" s="15" t="s">
        <v>75</v>
      </c>
      <c r="N8" s="53" t="s">
        <v>89</v>
      </c>
      <c r="O8" s="53"/>
      <c r="P8" s="53"/>
    </row>
    <row r="9" spans="1:18" s="31" customFormat="1" ht="30" customHeight="1" x14ac:dyDescent="0.3">
      <c r="A9" s="23">
        <v>6</v>
      </c>
      <c r="B9" s="24" t="s">
        <v>53</v>
      </c>
      <c r="C9" s="25" t="s">
        <v>9</v>
      </c>
      <c r="D9" s="28">
        <v>2114359</v>
      </c>
      <c r="E9" s="17">
        <v>0.2671</v>
      </c>
      <c r="F9" s="29">
        <f t="shared" si="0"/>
        <v>564745.28890000004</v>
      </c>
      <c r="G9" s="28">
        <v>234929</v>
      </c>
      <c r="H9" s="17">
        <v>0.2601</v>
      </c>
      <c r="I9" s="29">
        <f t="shared" si="1"/>
        <v>61105.032899999998</v>
      </c>
      <c r="J9" s="58">
        <f t="shared" si="2"/>
        <v>625850.32180000003</v>
      </c>
      <c r="K9" s="59"/>
      <c r="L9" s="1" t="s">
        <v>112</v>
      </c>
      <c r="M9" s="15" t="s">
        <v>77</v>
      </c>
      <c r="N9" s="53" t="s">
        <v>90</v>
      </c>
      <c r="O9" s="53"/>
      <c r="P9" s="53"/>
    </row>
    <row r="10" spans="1:18" s="31" customFormat="1" ht="30" customHeight="1" x14ac:dyDescent="0.3">
      <c r="A10" s="23">
        <v>7</v>
      </c>
      <c r="B10" s="24" t="s">
        <v>54</v>
      </c>
      <c r="C10" s="25" t="s">
        <v>9</v>
      </c>
      <c r="D10" s="28">
        <v>233090</v>
      </c>
      <c r="E10" s="17">
        <v>0.37540000000000001</v>
      </c>
      <c r="F10" s="29">
        <f t="shared" si="0"/>
        <v>87501.986000000004</v>
      </c>
      <c r="G10" s="28">
        <v>25899</v>
      </c>
      <c r="H10" s="17">
        <v>0.36840000000000001</v>
      </c>
      <c r="I10" s="29">
        <f t="shared" si="1"/>
        <v>9541.1916000000001</v>
      </c>
      <c r="J10" s="58">
        <f t="shared" si="2"/>
        <v>97043.17760000001</v>
      </c>
      <c r="K10" s="59"/>
      <c r="L10" s="1" t="s">
        <v>112</v>
      </c>
      <c r="M10" s="15" t="s">
        <v>78</v>
      </c>
      <c r="N10" s="53" t="s">
        <v>93</v>
      </c>
      <c r="O10" s="53"/>
      <c r="P10" s="53"/>
    </row>
    <row r="11" spans="1:18" s="31" customFormat="1" ht="30" customHeight="1" x14ac:dyDescent="0.3">
      <c r="A11" s="23">
        <v>8</v>
      </c>
      <c r="B11" s="24" t="s">
        <v>55</v>
      </c>
      <c r="C11" s="25" t="s">
        <v>9</v>
      </c>
      <c r="D11" s="28">
        <v>30710</v>
      </c>
      <c r="E11" s="17">
        <v>0.2888</v>
      </c>
      <c r="F11" s="29">
        <f t="shared" si="0"/>
        <v>8869.0480000000007</v>
      </c>
      <c r="G11" s="28">
        <v>3354</v>
      </c>
      <c r="H11" s="17">
        <v>0.28179999999999999</v>
      </c>
      <c r="I11" s="29">
        <f t="shared" si="1"/>
        <v>945.15719999999999</v>
      </c>
      <c r="J11" s="58">
        <f t="shared" si="2"/>
        <v>9814.2052000000003</v>
      </c>
      <c r="K11" s="59"/>
      <c r="L11" s="1" t="s">
        <v>112</v>
      </c>
      <c r="M11" s="15" t="s">
        <v>77</v>
      </c>
      <c r="N11" s="53" t="s">
        <v>91</v>
      </c>
      <c r="O11" s="53"/>
      <c r="P11" s="53"/>
    </row>
    <row r="12" spans="1:18" s="31" customFormat="1" ht="30" customHeight="1" x14ac:dyDescent="0.3">
      <c r="A12" s="23">
        <v>9</v>
      </c>
      <c r="B12" s="24" t="s">
        <v>56</v>
      </c>
      <c r="C12" s="25" t="s">
        <v>9</v>
      </c>
      <c r="D12" s="26">
        <v>9663</v>
      </c>
      <c r="E12" s="16">
        <v>0.38740000000000002</v>
      </c>
      <c r="F12" s="27">
        <f t="shared" si="0"/>
        <v>3743.4462000000003</v>
      </c>
      <c r="G12" s="26">
        <v>1754</v>
      </c>
      <c r="H12" s="16">
        <v>0.38040000000000002</v>
      </c>
      <c r="I12" s="27">
        <f t="shared" si="1"/>
        <v>667.22160000000008</v>
      </c>
      <c r="J12" s="56">
        <f t="shared" si="2"/>
        <v>4410.6678000000002</v>
      </c>
      <c r="K12" s="57"/>
      <c r="L12" s="1" t="s">
        <v>112</v>
      </c>
      <c r="M12" s="15" t="s">
        <v>78</v>
      </c>
      <c r="N12" s="53" t="s">
        <v>94</v>
      </c>
      <c r="O12" s="53"/>
      <c r="P12" s="53"/>
    </row>
    <row r="13" spans="1:18" s="31" customFormat="1" ht="30" customHeight="1" x14ac:dyDescent="0.3">
      <c r="A13" s="23">
        <v>10</v>
      </c>
      <c r="B13" s="24" t="s">
        <v>57</v>
      </c>
      <c r="C13" s="25" t="s">
        <v>9</v>
      </c>
      <c r="D13" s="26">
        <v>47395</v>
      </c>
      <c r="E13" s="16">
        <v>0.25890000000000002</v>
      </c>
      <c r="F13" s="27">
        <f t="shared" si="0"/>
        <v>12270.565500000001</v>
      </c>
      <c r="G13" s="26">
        <v>5266</v>
      </c>
      <c r="H13" s="16">
        <v>0.25190000000000001</v>
      </c>
      <c r="I13" s="27">
        <f t="shared" si="1"/>
        <v>1326.5054</v>
      </c>
      <c r="J13" s="56">
        <f t="shared" si="2"/>
        <v>13597.070900000001</v>
      </c>
      <c r="K13" s="57"/>
      <c r="L13" s="1" t="s">
        <v>112</v>
      </c>
      <c r="M13" s="15" t="s">
        <v>73</v>
      </c>
      <c r="N13" s="53" t="s">
        <v>86</v>
      </c>
      <c r="O13" s="53"/>
      <c r="P13" s="53"/>
    </row>
    <row r="14" spans="1:18" s="31" customFormat="1" ht="30" customHeight="1" x14ac:dyDescent="0.3">
      <c r="A14" s="23">
        <v>11</v>
      </c>
      <c r="B14" s="24" t="s">
        <v>58</v>
      </c>
      <c r="C14" s="25" t="s">
        <v>9</v>
      </c>
      <c r="D14" s="26">
        <v>49639</v>
      </c>
      <c r="E14" s="16"/>
      <c r="F14" s="27">
        <f t="shared" si="0"/>
        <v>0</v>
      </c>
      <c r="G14" s="26">
        <v>5515</v>
      </c>
      <c r="H14" s="16"/>
      <c r="I14" s="27">
        <f t="shared" si="1"/>
        <v>0</v>
      </c>
      <c r="J14" s="56">
        <f t="shared" si="2"/>
        <v>0</v>
      </c>
      <c r="K14" s="57"/>
      <c r="L14" s="1"/>
      <c r="M14" s="15" t="s">
        <v>78</v>
      </c>
      <c r="N14" s="53" t="s">
        <v>76</v>
      </c>
      <c r="O14" s="53"/>
      <c r="P14" s="53"/>
    </row>
    <row r="15" spans="1:18" s="31" customFormat="1" ht="30" customHeight="1" x14ac:dyDescent="0.3">
      <c r="A15" s="23">
        <v>12</v>
      </c>
      <c r="B15" s="24" t="s">
        <v>13</v>
      </c>
      <c r="C15" s="25" t="s">
        <v>11</v>
      </c>
      <c r="D15" s="26">
        <v>405</v>
      </c>
      <c r="E15" s="16">
        <v>3.85</v>
      </c>
      <c r="F15" s="27">
        <f t="shared" si="0"/>
        <v>1559.25</v>
      </c>
      <c r="G15" s="26">
        <v>45</v>
      </c>
      <c r="H15" s="16">
        <v>3.74</v>
      </c>
      <c r="I15" s="27">
        <f t="shared" si="1"/>
        <v>168.3</v>
      </c>
      <c r="J15" s="83">
        <f t="shared" si="2"/>
        <v>1727.55</v>
      </c>
      <c r="K15" s="84"/>
      <c r="L15" s="2" t="s">
        <v>112</v>
      </c>
      <c r="M15" s="15" t="s">
        <v>73</v>
      </c>
      <c r="N15" s="53" t="s">
        <v>95</v>
      </c>
      <c r="O15" s="53"/>
      <c r="P15" s="53"/>
    </row>
    <row r="16" spans="1:18" s="31" customFormat="1" ht="30" customHeight="1" x14ac:dyDescent="0.3">
      <c r="A16" s="63" t="s">
        <v>39</v>
      </c>
      <c r="B16" s="64"/>
      <c r="C16" s="64"/>
      <c r="D16" s="64"/>
      <c r="E16" s="65"/>
      <c r="F16" s="30">
        <f>SUM(F4:F15)</f>
        <v>1051627.7601999999</v>
      </c>
      <c r="G16" s="60"/>
      <c r="H16" s="62"/>
      <c r="I16" s="30">
        <f>SUM(I4:I15)</f>
        <v>114233.37280000001</v>
      </c>
      <c r="J16" s="58">
        <f>SUM(J4:J15)</f>
        <v>1165861.1329999999</v>
      </c>
      <c r="K16" s="59">
        <f>SUM(K4:K15)</f>
        <v>0</v>
      </c>
      <c r="L16" s="54"/>
      <c r="M16" s="54"/>
      <c r="N16" s="54"/>
      <c r="O16" s="54"/>
      <c r="P16" s="54"/>
    </row>
    <row r="17" spans="1:16" s="31" customFormat="1" ht="30" customHeight="1" x14ac:dyDescent="0.25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1" customFormat="1" ht="30" customHeight="1" x14ac:dyDescent="0.25">
      <c r="A18" s="82" t="s">
        <v>7</v>
      </c>
      <c r="B18" s="82"/>
      <c r="C18" s="82"/>
      <c r="D18" s="82"/>
      <c r="E18" s="82"/>
      <c r="F18" s="82"/>
      <c r="G18" s="82"/>
      <c r="H18" s="82"/>
      <c r="I18" s="82"/>
      <c r="J18" s="32"/>
      <c r="K18" s="78" t="s">
        <v>24</v>
      </c>
      <c r="L18" s="79"/>
      <c r="M18" s="79"/>
      <c r="N18" s="79"/>
      <c r="O18" s="79"/>
      <c r="P18" s="80"/>
    </row>
    <row r="19" spans="1:16" s="31" customFormat="1" ht="30" customHeight="1" x14ac:dyDescent="0.25">
      <c r="A19" s="21" t="s">
        <v>0</v>
      </c>
      <c r="B19" s="22" t="s">
        <v>1</v>
      </c>
      <c r="C19" s="21" t="s">
        <v>6</v>
      </c>
      <c r="D19" s="21" t="s">
        <v>2</v>
      </c>
      <c r="E19" s="33" t="s">
        <v>35</v>
      </c>
      <c r="F19" s="21" t="s">
        <v>5</v>
      </c>
      <c r="G19" s="33" t="s">
        <v>4</v>
      </c>
      <c r="H19" s="34" t="s">
        <v>3</v>
      </c>
      <c r="I19" s="33" t="s">
        <v>72</v>
      </c>
      <c r="J19" s="32"/>
      <c r="K19" s="21" t="s">
        <v>0</v>
      </c>
      <c r="L19" s="101" t="s">
        <v>1</v>
      </c>
      <c r="M19" s="102"/>
      <c r="N19" s="21" t="s">
        <v>40</v>
      </c>
      <c r="O19" s="33" t="s">
        <v>45</v>
      </c>
      <c r="P19" s="21" t="s">
        <v>5</v>
      </c>
    </row>
    <row r="20" spans="1:16" s="31" customFormat="1" ht="30" customHeight="1" x14ac:dyDescent="0.3">
      <c r="A20" s="35">
        <v>13</v>
      </c>
      <c r="B20" s="36" t="s">
        <v>59</v>
      </c>
      <c r="C20" s="37" t="s">
        <v>60</v>
      </c>
      <c r="D20" s="38">
        <v>60</v>
      </c>
      <c r="E20" s="17">
        <v>6.95</v>
      </c>
      <c r="F20" s="39">
        <f t="shared" ref="F20:F34" si="3">E20*D20</f>
        <v>417</v>
      </c>
      <c r="G20" s="50" t="s">
        <v>112</v>
      </c>
      <c r="H20" s="19" t="s">
        <v>74</v>
      </c>
      <c r="I20" s="50" t="s">
        <v>97</v>
      </c>
      <c r="J20" s="32"/>
      <c r="K20" s="35">
        <v>28</v>
      </c>
      <c r="L20" s="51" t="s">
        <v>31</v>
      </c>
      <c r="M20" s="52"/>
      <c r="N20" s="40">
        <v>17</v>
      </c>
      <c r="O20" s="18">
        <v>495</v>
      </c>
      <c r="P20" s="39">
        <f>N20*O20</f>
        <v>8415</v>
      </c>
    </row>
    <row r="21" spans="1:16" s="31" customFormat="1" ht="30" customHeight="1" x14ac:dyDescent="0.3">
      <c r="A21" s="35">
        <v>14</v>
      </c>
      <c r="B21" s="36" t="s">
        <v>16</v>
      </c>
      <c r="C21" s="37" t="s">
        <v>17</v>
      </c>
      <c r="D21" s="38">
        <v>79</v>
      </c>
      <c r="E21" s="17">
        <v>17.95</v>
      </c>
      <c r="F21" s="39">
        <f t="shared" si="3"/>
        <v>1418.05</v>
      </c>
      <c r="G21" s="50" t="s">
        <v>112</v>
      </c>
      <c r="H21" s="19" t="s">
        <v>79</v>
      </c>
      <c r="I21" s="50" t="s">
        <v>98</v>
      </c>
      <c r="J21" s="32"/>
      <c r="K21" s="35">
        <v>29</v>
      </c>
      <c r="L21" s="51" t="s">
        <v>32</v>
      </c>
      <c r="M21" s="52"/>
      <c r="N21" s="40">
        <v>16</v>
      </c>
      <c r="O21" s="18">
        <v>495</v>
      </c>
      <c r="P21" s="39">
        <f t="shared" ref="P21:P22" si="4">N21*O21</f>
        <v>7920</v>
      </c>
    </row>
    <row r="22" spans="1:16" s="31" customFormat="1" ht="30" customHeight="1" x14ac:dyDescent="0.3">
      <c r="A22" s="35">
        <v>15</v>
      </c>
      <c r="B22" s="36" t="s">
        <v>61</v>
      </c>
      <c r="C22" s="37" t="s">
        <v>17</v>
      </c>
      <c r="D22" s="38">
        <v>25</v>
      </c>
      <c r="E22" s="17">
        <v>19.149999999999999</v>
      </c>
      <c r="F22" s="39">
        <f t="shared" si="3"/>
        <v>478.74999999999994</v>
      </c>
      <c r="G22" s="3" t="s">
        <v>112</v>
      </c>
      <c r="H22" s="4" t="s">
        <v>80</v>
      </c>
      <c r="I22" s="50" t="s">
        <v>99</v>
      </c>
      <c r="J22" s="32"/>
      <c r="K22" s="35">
        <v>30</v>
      </c>
      <c r="L22" s="51" t="s">
        <v>33</v>
      </c>
      <c r="M22" s="52"/>
      <c r="N22" s="40">
        <v>6</v>
      </c>
      <c r="O22" s="18">
        <v>495</v>
      </c>
      <c r="P22" s="39">
        <f t="shared" si="4"/>
        <v>2970</v>
      </c>
    </row>
    <row r="23" spans="1:16" s="31" customFormat="1" ht="30" customHeight="1" x14ac:dyDescent="0.3">
      <c r="A23" s="35">
        <v>16</v>
      </c>
      <c r="B23" s="36" t="s">
        <v>23</v>
      </c>
      <c r="C23" s="37" t="s">
        <v>62</v>
      </c>
      <c r="D23" s="38">
        <v>65</v>
      </c>
      <c r="E23" s="17">
        <v>22.45</v>
      </c>
      <c r="F23" s="39">
        <f t="shared" si="3"/>
        <v>1459.25</v>
      </c>
      <c r="G23" s="3" t="s">
        <v>112</v>
      </c>
      <c r="H23" s="4" t="s">
        <v>81</v>
      </c>
      <c r="I23" s="50" t="s">
        <v>101</v>
      </c>
      <c r="J23" s="32"/>
      <c r="K23" s="63" t="s">
        <v>41</v>
      </c>
      <c r="L23" s="64"/>
      <c r="M23" s="64"/>
      <c r="N23" s="64"/>
      <c r="O23" s="65"/>
      <c r="P23" s="39">
        <f>SUM(P20:P22)</f>
        <v>19305</v>
      </c>
    </row>
    <row r="24" spans="1:16" s="31" customFormat="1" ht="30" customHeight="1" x14ac:dyDescent="0.3">
      <c r="A24" s="35">
        <v>17</v>
      </c>
      <c r="B24" s="36" t="s">
        <v>63</v>
      </c>
      <c r="C24" s="37" t="s">
        <v>60</v>
      </c>
      <c r="D24" s="38">
        <v>10</v>
      </c>
      <c r="E24" s="17">
        <v>5.25</v>
      </c>
      <c r="F24" s="39">
        <f t="shared" si="3"/>
        <v>52.5</v>
      </c>
      <c r="G24" s="3" t="s">
        <v>112</v>
      </c>
      <c r="H24" s="4" t="s">
        <v>82</v>
      </c>
      <c r="I24" s="50" t="s">
        <v>105</v>
      </c>
      <c r="J24" s="32"/>
      <c r="K24" s="41"/>
      <c r="L24" s="41"/>
      <c r="M24" s="41"/>
      <c r="N24" s="41"/>
      <c r="O24" s="41"/>
      <c r="P24" s="32"/>
    </row>
    <row r="25" spans="1:16" s="31" customFormat="1" ht="30" customHeight="1" x14ac:dyDescent="0.3">
      <c r="A25" s="35">
        <v>18</v>
      </c>
      <c r="B25" s="36" t="s">
        <v>18</v>
      </c>
      <c r="C25" s="37" t="s">
        <v>19</v>
      </c>
      <c r="D25" s="38">
        <v>23</v>
      </c>
      <c r="E25" s="17">
        <v>15.7</v>
      </c>
      <c r="F25" s="39">
        <f t="shared" si="3"/>
        <v>361.09999999999997</v>
      </c>
      <c r="G25" s="3" t="s">
        <v>112</v>
      </c>
      <c r="H25" s="4" t="s">
        <v>83</v>
      </c>
      <c r="I25" s="50" t="s">
        <v>102</v>
      </c>
      <c r="J25" s="32"/>
      <c r="K25" s="78" t="s">
        <v>36</v>
      </c>
      <c r="L25" s="79"/>
      <c r="M25" s="79"/>
      <c r="N25" s="79"/>
      <c r="O25" s="79"/>
      <c r="P25" s="80"/>
    </row>
    <row r="26" spans="1:16" s="31" customFormat="1" ht="30" customHeight="1" x14ac:dyDescent="0.3">
      <c r="A26" s="35">
        <v>19</v>
      </c>
      <c r="B26" s="36" t="s">
        <v>20</v>
      </c>
      <c r="C26" s="37" t="s">
        <v>21</v>
      </c>
      <c r="D26" s="38">
        <v>81</v>
      </c>
      <c r="E26" s="17">
        <v>3.74</v>
      </c>
      <c r="F26" s="39">
        <f t="shared" si="3"/>
        <v>302.94</v>
      </c>
      <c r="G26" s="3" t="s">
        <v>112</v>
      </c>
      <c r="H26" s="4" t="s">
        <v>83</v>
      </c>
      <c r="I26" s="50" t="s">
        <v>103</v>
      </c>
      <c r="J26" s="32"/>
      <c r="K26" s="66" t="s">
        <v>43</v>
      </c>
      <c r="L26" s="67"/>
      <c r="M26" s="67"/>
      <c r="N26" s="67"/>
      <c r="O26" s="68"/>
      <c r="P26" s="39">
        <f>J16</f>
        <v>1165861.1329999999</v>
      </c>
    </row>
    <row r="27" spans="1:16" s="31" customFormat="1" ht="30" customHeight="1" x14ac:dyDescent="0.3">
      <c r="A27" s="35">
        <v>20</v>
      </c>
      <c r="B27" s="36" t="s">
        <v>22</v>
      </c>
      <c r="C27" s="37" t="s">
        <v>21</v>
      </c>
      <c r="D27" s="38">
        <v>92</v>
      </c>
      <c r="E27" s="17">
        <v>3.35</v>
      </c>
      <c r="F27" s="39">
        <f t="shared" si="3"/>
        <v>308.2</v>
      </c>
      <c r="G27" s="3" t="s">
        <v>112</v>
      </c>
      <c r="H27" s="4" t="s">
        <v>83</v>
      </c>
      <c r="I27" s="50" t="s">
        <v>104</v>
      </c>
      <c r="J27" s="32"/>
      <c r="K27" s="69" t="s">
        <v>44</v>
      </c>
      <c r="L27" s="70"/>
      <c r="M27" s="70"/>
      <c r="N27" s="70"/>
      <c r="O27" s="71"/>
      <c r="P27" s="39">
        <f>F35</f>
        <v>32838.252</v>
      </c>
    </row>
    <row r="28" spans="1:16" s="31" customFormat="1" ht="30" customHeight="1" x14ac:dyDescent="0.3">
      <c r="A28" s="35">
        <v>21</v>
      </c>
      <c r="B28" s="36" t="s">
        <v>64</v>
      </c>
      <c r="C28" s="37" t="s">
        <v>60</v>
      </c>
      <c r="D28" s="38">
        <v>550</v>
      </c>
      <c r="E28" s="17">
        <v>7.15</v>
      </c>
      <c r="F28" s="39">
        <f t="shared" si="3"/>
        <v>3932.5</v>
      </c>
      <c r="G28" s="3" t="s">
        <v>112</v>
      </c>
      <c r="H28" s="4" t="s">
        <v>74</v>
      </c>
      <c r="I28" s="50" t="s">
        <v>106</v>
      </c>
      <c r="J28" s="32"/>
      <c r="K28" s="66" t="s">
        <v>41</v>
      </c>
      <c r="L28" s="67"/>
      <c r="M28" s="67"/>
      <c r="N28" s="67"/>
      <c r="O28" s="68"/>
      <c r="P28" s="39">
        <f>P23</f>
        <v>19305</v>
      </c>
    </row>
    <row r="29" spans="1:16" s="31" customFormat="1" ht="30" customHeight="1" x14ac:dyDescent="0.3">
      <c r="A29" s="35">
        <v>22</v>
      </c>
      <c r="B29" s="36" t="s">
        <v>65</v>
      </c>
      <c r="C29" s="37" t="s">
        <v>9</v>
      </c>
      <c r="D29" s="38">
        <v>4271</v>
      </c>
      <c r="E29" s="17"/>
      <c r="F29" s="39">
        <f t="shared" si="3"/>
        <v>0</v>
      </c>
      <c r="G29" s="3"/>
      <c r="H29" s="4"/>
      <c r="I29" s="4" t="s">
        <v>96</v>
      </c>
      <c r="J29" s="32"/>
      <c r="K29" s="32"/>
      <c r="L29" s="32"/>
      <c r="M29" s="32"/>
      <c r="N29" s="32"/>
      <c r="O29" s="32"/>
      <c r="P29" s="32"/>
    </row>
    <row r="30" spans="1:16" s="31" customFormat="1" ht="30" customHeight="1" x14ac:dyDescent="0.3">
      <c r="A30" s="35">
        <v>23</v>
      </c>
      <c r="B30" s="36" t="s">
        <v>66</v>
      </c>
      <c r="C30" s="37" t="s">
        <v>9</v>
      </c>
      <c r="D30" s="38">
        <v>114919</v>
      </c>
      <c r="E30" s="17">
        <v>0.19800000000000001</v>
      </c>
      <c r="F30" s="39">
        <f t="shared" si="3"/>
        <v>22753.962</v>
      </c>
      <c r="G30" s="3" t="s">
        <v>112</v>
      </c>
      <c r="H30" s="4" t="s">
        <v>83</v>
      </c>
      <c r="I30" s="4" t="s">
        <v>107</v>
      </c>
      <c r="J30" s="32"/>
      <c r="K30" s="60" t="s">
        <v>48</v>
      </c>
      <c r="L30" s="61"/>
      <c r="M30" s="62"/>
      <c r="N30" s="103">
        <f>SUM(P26:P28)</f>
        <v>1218004.385</v>
      </c>
      <c r="O30" s="104"/>
      <c r="P30" s="105"/>
    </row>
    <row r="31" spans="1:16" s="31" customFormat="1" ht="30" customHeight="1" x14ac:dyDescent="0.3">
      <c r="A31" s="35">
        <v>24</v>
      </c>
      <c r="B31" s="36" t="s">
        <v>67</v>
      </c>
      <c r="C31" s="37" t="s">
        <v>70</v>
      </c>
      <c r="D31" s="38">
        <v>50</v>
      </c>
      <c r="E31" s="17">
        <v>12.96</v>
      </c>
      <c r="F31" s="39">
        <f t="shared" si="3"/>
        <v>648</v>
      </c>
      <c r="G31" s="3" t="s">
        <v>112</v>
      </c>
      <c r="H31" s="4" t="s">
        <v>84</v>
      </c>
      <c r="I31" s="50" t="s">
        <v>108</v>
      </c>
      <c r="J31" s="41"/>
      <c r="K31" s="41"/>
      <c r="L31" s="41"/>
      <c r="M31" s="41"/>
      <c r="N31" s="41"/>
      <c r="O31" s="41"/>
      <c r="P31" s="41"/>
    </row>
    <row r="32" spans="1:16" s="31" customFormat="1" ht="30" customHeight="1" x14ac:dyDescent="0.3">
      <c r="A32" s="35">
        <v>25</v>
      </c>
      <c r="B32" s="36" t="s">
        <v>68</v>
      </c>
      <c r="C32" s="37" t="s">
        <v>69</v>
      </c>
      <c r="D32" s="38">
        <v>10</v>
      </c>
      <c r="E32" s="17">
        <v>23.45</v>
      </c>
      <c r="F32" s="39">
        <f t="shared" si="3"/>
        <v>234.5</v>
      </c>
      <c r="G32" s="3" t="s">
        <v>112</v>
      </c>
      <c r="H32" s="4" t="s">
        <v>109</v>
      </c>
      <c r="I32" s="50" t="s">
        <v>110</v>
      </c>
      <c r="J32" s="41"/>
      <c r="K32" s="41"/>
      <c r="L32" s="41"/>
      <c r="M32" s="41"/>
      <c r="N32" s="41"/>
      <c r="O32" s="41"/>
      <c r="P32" s="41"/>
    </row>
    <row r="33" spans="1:16" s="31" customFormat="1" ht="30" customHeight="1" x14ac:dyDescent="0.3">
      <c r="A33" s="35">
        <v>26</v>
      </c>
      <c r="B33" s="36" t="s">
        <v>49</v>
      </c>
      <c r="C33" s="37" t="s">
        <v>14</v>
      </c>
      <c r="D33" s="38">
        <v>15</v>
      </c>
      <c r="E33" s="17">
        <v>13.85</v>
      </c>
      <c r="F33" s="39">
        <f t="shared" si="3"/>
        <v>207.75</v>
      </c>
      <c r="G33" s="3" t="s">
        <v>112</v>
      </c>
      <c r="H33" s="4" t="s">
        <v>84</v>
      </c>
      <c r="I33" s="50" t="s">
        <v>111</v>
      </c>
      <c r="J33" s="41"/>
      <c r="K33" s="41"/>
      <c r="L33" s="41"/>
      <c r="M33" s="41"/>
      <c r="N33" s="41"/>
      <c r="O33" s="41"/>
      <c r="P33" s="41"/>
    </row>
    <row r="34" spans="1:16" s="31" customFormat="1" ht="30" customHeight="1" x14ac:dyDescent="0.3">
      <c r="A34" s="35">
        <v>27</v>
      </c>
      <c r="B34" s="36" t="s">
        <v>50</v>
      </c>
      <c r="C34" s="37" t="s">
        <v>15</v>
      </c>
      <c r="D34" s="38">
        <v>25</v>
      </c>
      <c r="E34" s="17">
        <v>10.55</v>
      </c>
      <c r="F34" s="39">
        <f t="shared" si="3"/>
        <v>263.75</v>
      </c>
      <c r="G34" s="14" t="s">
        <v>112</v>
      </c>
      <c r="H34" s="20" t="s">
        <v>84</v>
      </c>
      <c r="I34" s="50" t="s">
        <v>100</v>
      </c>
      <c r="J34" s="42"/>
      <c r="K34" s="42"/>
      <c r="L34" s="42"/>
      <c r="M34" s="42"/>
      <c r="N34" s="42"/>
      <c r="O34" s="42"/>
      <c r="P34" s="42"/>
    </row>
    <row r="35" spans="1:16" ht="30" customHeight="1" x14ac:dyDescent="0.3">
      <c r="A35" s="85" t="s">
        <v>38</v>
      </c>
      <c r="B35" s="85"/>
      <c r="C35" s="85"/>
      <c r="D35" s="85"/>
      <c r="E35" s="85"/>
      <c r="F35" s="39">
        <f>SUM(F20:F34)</f>
        <v>32838.252</v>
      </c>
      <c r="G35" s="55"/>
      <c r="H35" s="55"/>
      <c r="I35" s="55"/>
    </row>
    <row r="36" spans="1:16" ht="30" hidden="1" customHeight="1" x14ac:dyDescent="0.25"/>
    <row r="37" spans="1:16" ht="30" hidden="1" customHeight="1" x14ac:dyDescent="0.25">
      <c r="G37" s="43"/>
      <c r="H37" s="43"/>
      <c r="I37" s="43"/>
      <c r="J37" s="43"/>
      <c r="K37" s="43"/>
      <c r="L37" s="43"/>
      <c r="M37" s="44"/>
      <c r="N37" s="44"/>
      <c r="O37" s="44"/>
      <c r="P37" s="43"/>
    </row>
    <row r="38" spans="1:16" ht="30" hidden="1" customHeight="1" x14ac:dyDescent="0.25"/>
    <row r="39" spans="1:16" ht="30" hidden="1" customHeight="1" x14ac:dyDescent="0.25"/>
    <row r="40" spans="1:16" ht="30" hidden="1" customHeight="1" x14ac:dyDescent="0.25"/>
    <row r="41" spans="1:16" ht="30" hidden="1" customHeight="1" x14ac:dyDescent="0.25"/>
    <row r="42" spans="1:16" ht="30" hidden="1" customHeight="1" x14ac:dyDescent="0.25">
      <c r="A42" s="48"/>
      <c r="B42" s="48"/>
      <c r="C42" s="48"/>
    </row>
    <row r="43" spans="1:16" ht="30" customHeight="1" x14ac:dyDescent="0.3"/>
    <row r="44" spans="1:16" ht="30" customHeight="1" x14ac:dyDescent="0.3"/>
    <row r="45" spans="1:16" ht="30" customHeight="1" x14ac:dyDescent="0.3"/>
    <row r="46" spans="1:16" ht="30" customHeight="1" x14ac:dyDescent="0.3"/>
  </sheetData>
  <sheetProtection password="9C06" sheet="1" objects="1" scenarios="1"/>
  <mergeCells count="57">
    <mergeCell ref="N1:P3"/>
    <mergeCell ref="A2:C2"/>
    <mergeCell ref="D2:D3"/>
    <mergeCell ref="E2:E3"/>
    <mergeCell ref="F2:F3"/>
    <mergeCell ref="G2:G3"/>
    <mergeCell ref="H2:H3"/>
    <mergeCell ref="I2:I3"/>
    <mergeCell ref="A1:C1"/>
    <mergeCell ref="D1:F1"/>
    <mergeCell ref="G1:I1"/>
    <mergeCell ref="J1:K3"/>
    <mergeCell ref="L1:L3"/>
    <mergeCell ref="M1:M3"/>
    <mergeCell ref="J7:K7"/>
    <mergeCell ref="N7:P7"/>
    <mergeCell ref="J8:K8"/>
    <mergeCell ref="N8:P8"/>
    <mergeCell ref="J4:K4"/>
    <mergeCell ref="N4:P4"/>
    <mergeCell ref="J5:K5"/>
    <mergeCell ref="N5:P5"/>
    <mergeCell ref="J6:K6"/>
    <mergeCell ref="N6:P6"/>
    <mergeCell ref="J11:K11"/>
    <mergeCell ref="N11:P11"/>
    <mergeCell ref="J12:K12"/>
    <mergeCell ref="N12:P12"/>
    <mergeCell ref="J9:K9"/>
    <mergeCell ref="N9:P9"/>
    <mergeCell ref="J10:K10"/>
    <mergeCell ref="N10:P10"/>
    <mergeCell ref="J13:K13"/>
    <mergeCell ref="N13:P13"/>
    <mergeCell ref="J14:K14"/>
    <mergeCell ref="N14:P14"/>
    <mergeCell ref="J15:K15"/>
    <mergeCell ref="N15:P15"/>
    <mergeCell ref="A16:E16"/>
    <mergeCell ref="G16:H16"/>
    <mergeCell ref="J16:K16"/>
    <mergeCell ref="L16:P16"/>
    <mergeCell ref="A18:I18"/>
    <mergeCell ref="K18:P18"/>
    <mergeCell ref="A35:E35"/>
    <mergeCell ref="G35:I35"/>
    <mergeCell ref="L19:M19"/>
    <mergeCell ref="L20:M20"/>
    <mergeCell ref="L21:M21"/>
    <mergeCell ref="L22:M22"/>
    <mergeCell ref="K23:O23"/>
    <mergeCell ref="K25:P25"/>
    <mergeCell ref="K26:O26"/>
    <mergeCell ref="K27:O27"/>
    <mergeCell ref="K28:O28"/>
    <mergeCell ref="K30:M30"/>
    <mergeCell ref="N30:P30"/>
  </mergeCells>
  <dataValidations count="2">
    <dataValidation type="list" allowBlank="1" showInputMessage="1" showErrorMessage="1" errorTitle="Domestic" error="Please select X to indictae this item is of domestic origin." sqref="G20:G34">
      <formula1>$R$1:$R$2</formula1>
    </dataValidation>
    <dataValidation type="list" allowBlank="1" showInputMessage="1" showErrorMessage="1" errorTitle="Domestic" error="Please select X to indictae this item is of domestic origin._x000a_" sqref="L4:L15">
      <formula1>$R$1:$R$2</formula1>
    </dataValidation>
  </dataValidations>
  <pageMargins left="0.5" right="0.5" top="0.5" bottom="0.5" header="0.3" footer="0.3"/>
  <pageSetup scale="47" orientation="landscape" r:id="rId1"/>
  <headerFooter>
    <oddHeader>&amp;L&amp;"Arial,Regular"&amp;14Massachusetts School Buying Group Milk Bid 2019&amp;R&amp;"Arial,Regular"&amp;14Zone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showZeros="0" zoomScale="70" zoomScaleNormal="70" zoomScaleSheetLayoutView="70" workbookViewId="0">
      <selection sqref="A1:C1"/>
    </sheetView>
  </sheetViews>
  <sheetFormatPr defaultColWidth="0" defaultRowHeight="30" customHeight="1" zeroHeight="1" x14ac:dyDescent="0.3"/>
  <cols>
    <col min="1" max="1" width="8.88671875" style="7" customWidth="1"/>
    <col min="2" max="2" width="49.109375" style="8" customWidth="1"/>
    <col min="3" max="3" width="14.88671875" style="9" customWidth="1"/>
    <col min="4" max="6" width="16.88671875" style="7" customWidth="1"/>
    <col min="7" max="8" width="16.88671875" style="13" customWidth="1"/>
    <col min="9" max="9" width="19.6640625" style="13" customWidth="1"/>
    <col min="10" max="10" width="13" style="13" customWidth="1"/>
    <col min="11" max="11" width="5.88671875" style="13" customWidth="1"/>
    <col min="12" max="12" width="14.6640625" style="13" customWidth="1"/>
    <col min="13" max="13" width="18.33203125" style="13" customWidth="1"/>
    <col min="14" max="15" width="11.33203125" style="13" customWidth="1"/>
    <col min="16" max="16" width="17.33203125" style="13" customWidth="1"/>
    <col min="17" max="17" width="0.44140625" style="5" customWidth="1"/>
    <col min="18" max="16384" width="35" style="5" hidden="1"/>
  </cols>
  <sheetData>
    <row r="1" spans="1:18" s="6" customFormat="1" ht="30" customHeight="1" x14ac:dyDescent="0.3">
      <c r="A1" s="98" t="s">
        <v>113</v>
      </c>
      <c r="B1" s="99"/>
      <c r="C1" s="100"/>
      <c r="D1" s="81" t="s">
        <v>25</v>
      </c>
      <c r="E1" s="81"/>
      <c r="F1" s="81"/>
      <c r="G1" s="81" t="s">
        <v>27</v>
      </c>
      <c r="H1" s="81"/>
      <c r="I1" s="81"/>
      <c r="J1" s="92" t="s">
        <v>30</v>
      </c>
      <c r="K1" s="93"/>
      <c r="L1" s="86" t="s">
        <v>4</v>
      </c>
      <c r="M1" s="87" t="s">
        <v>3</v>
      </c>
      <c r="N1" s="72" t="s">
        <v>71</v>
      </c>
      <c r="O1" s="73"/>
      <c r="P1" s="74"/>
    </row>
    <row r="2" spans="1:18" s="6" customFormat="1" ht="30" customHeight="1" x14ac:dyDescent="0.3">
      <c r="A2" s="82" t="s">
        <v>8</v>
      </c>
      <c r="B2" s="82"/>
      <c r="C2" s="82"/>
      <c r="D2" s="88" t="s">
        <v>2</v>
      </c>
      <c r="E2" s="90" t="s">
        <v>26</v>
      </c>
      <c r="F2" s="88" t="s">
        <v>29</v>
      </c>
      <c r="G2" s="88" t="s">
        <v>2</v>
      </c>
      <c r="H2" s="90" t="s">
        <v>28</v>
      </c>
      <c r="I2" s="88" t="s">
        <v>34</v>
      </c>
      <c r="J2" s="94"/>
      <c r="K2" s="95"/>
      <c r="L2" s="86"/>
      <c r="M2" s="87"/>
      <c r="N2" s="75"/>
      <c r="O2" s="76"/>
      <c r="P2" s="77"/>
      <c r="R2" s="6" t="s">
        <v>46</v>
      </c>
    </row>
    <row r="3" spans="1:18" s="6" customFormat="1" ht="30" customHeight="1" x14ac:dyDescent="0.3">
      <c r="A3" s="21" t="s">
        <v>0</v>
      </c>
      <c r="B3" s="22" t="s">
        <v>1</v>
      </c>
      <c r="C3" s="21" t="s">
        <v>6</v>
      </c>
      <c r="D3" s="89"/>
      <c r="E3" s="91"/>
      <c r="F3" s="89"/>
      <c r="G3" s="89"/>
      <c r="H3" s="91"/>
      <c r="I3" s="89"/>
      <c r="J3" s="96"/>
      <c r="K3" s="97"/>
      <c r="L3" s="86"/>
      <c r="M3" s="87"/>
      <c r="N3" s="75"/>
      <c r="O3" s="76"/>
      <c r="P3" s="77"/>
    </row>
    <row r="4" spans="1:18" s="6" customFormat="1" ht="30" customHeight="1" x14ac:dyDescent="0.3">
      <c r="A4" s="23">
        <v>1</v>
      </c>
      <c r="B4" s="24" t="s">
        <v>51</v>
      </c>
      <c r="C4" s="25" t="s">
        <v>9</v>
      </c>
      <c r="D4" s="26">
        <v>453701</v>
      </c>
      <c r="E4" s="16">
        <v>0.2651</v>
      </c>
      <c r="F4" s="27">
        <f>E4*D4</f>
        <v>120276.1351</v>
      </c>
      <c r="G4" s="26">
        <v>50411</v>
      </c>
      <c r="H4" s="16">
        <v>0.2581</v>
      </c>
      <c r="I4" s="27">
        <f>H4*G4</f>
        <v>13011.079099999999</v>
      </c>
      <c r="J4" s="56">
        <f>I4+F4</f>
        <v>133287.21419999999</v>
      </c>
      <c r="K4" s="57"/>
      <c r="L4" s="1" t="s">
        <v>112</v>
      </c>
      <c r="M4" s="15" t="s">
        <v>73</v>
      </c>
      <c r="N4" s="53" t="s">
        <v>85</v>
      </c>
      <c r="O4" s="53"/>
      <c r="P4" s="53"/>
    </row>
    <row r="5" spans="1:18" s="6" customFormat="1" ht="30" customHeight="1" x14ac:dyDescent="0.3">
      <c r="A5" s="23">
        <v>2</v>
      </c>
      <c r="B5" s="24" t="s">
        <v>10</v>
      </c>
      <c r="C5" s="25" t="s">
        <v>11</v>
      </c>
      <c r="D5" s="28">
        <v>128</v>
      </c>
      <c r="E5" s="17">
        <v>3.15</v>
      </c>
      <c r="F5" s="29">
        <f t="shared" ref="F5:F15" si="0">E5*D5</f>
        <v>403.2</v>
      </c>
      <c r="G5" s="28">
        <v>14</v>
      </c>
      <c r="H5" s="17">
        <v>3.04</v>
      </c>
      <c r="I5" s="29">
        <f t="shared" ref="I5:I15" si="1">H5*G5</f>
        <v>42.56</v>
      </c>
      <c r="J5" s="58">
        <f t="shared" ref="J5:J15" si="2">I5+F5</f>
        <v>445.76</v>
      </c>
      <c r="K5" s="59"/>
      <c r="L5" s="1" t="s">
        <v>112</v>
      </c>
      <c r="M5" s="15" t="s">
        <v>73</v>
      </c>
      <c r="N5" s="53" t="s">
        <v>87</v>
      </c>
      <c r="O5" s="53"/>
      <c r="P5" s="53"/>
    </row>
    <row r="6" spans="1:18" s="6" customFormat="1" ht="30" customHeight="1" x14ac:dyDescent="0.3">
      <c r="A6" s="23">
        <v>3</v>
      </c>
      <c r="B6" s="24" t="s">
        <v>52</v>
      </c>
      <c r="C6" s="25" t="s">
        <v>9</v>
      </c>
      <c r="D6" s="28">
        <v>77122</v>
      </c>
      <c r="E6" s="17">
        <v>0.37380000000000002</v>
      </c>
      <c r="F6" s="29">
        <f t="shared" si="0"/>
        <v>28828.203600000001</v>
      </c>
      <c r="G6" s="28">
        <v>8569</v>
      </c>
      <c r="H6" s="17">
        <v>0.36680000000000001</v>
      </c>
      <c r="I6" s="29">
        <f t="shared" si="1"/>
        <v>3143.1092000000003</v>
      </c>
      <c r="J6" s="58">
        <f t="shared" si="2"/>
        <v>31971.3128</v>
      </c>
      <c r="K6" s="59"/>
      <c r="L6" s="1" t="s">
        <v>112</v>
      </c>
      <c r="M6" s="15" t="s">
        <v>78</v>
      </c>
      <c r="N6" s="53" t="s">
        <v>88</v>
      </c>
      <c r="O6" s="53"/>
      <c r="P6" s="53"/>
    </row>
    <row r="7" spans="1:18" s="6" customFormat="1" ht="30" customHeight="1" x14ac:dyDescent="0.3">
      <c r="A7" s="23">
        <v>4</v>
      </c>
      <c r="B7" s="24" t="s">
        <v>12</v>
      </c>
      <c r="C7" s="25" t="s">
        <v>11</v>
      </c>
      <c r="D7" s="28">
        <v>381</v>
      </c>
      <c r="E7" s="17">
        <v>3.72</v>
      </c>
      <c r="F7" s="29">
        <f t="shared" si="0"/>
        <v>1417.3200000000002</v>
      </c>
      <c r="G7" s="28">
        <v>225</v>
      </c>
      <c r="H7" s="17">
        <v>3.61</v>
      </c>
      <c r="I7" s="29">
        <f t="shared" si="1"/>
        <v>812.25</v>
      </c>
      <c r="J7" s="58">
        <f t="shared" si="2"/>
        <v>2229.5700000000002</v>
      </c>
      <c r="K7" s="59"/>
      <c r="L7" s="1" t="s">
        <v>112</v>
      </c>
      <c r="M7" s="15" t="s">
        <v>77</v>
      </c>
      <c r="N7" s="53" t="s">
        <v>92</v>
      </c>
      <c r="O7" s="53"/>
      <c r="P7" s="53"/>
    </row>
    <row r="8" spans="1:18" s="6" customFormat="1" ht="30" customHeight="1" x14ac:dyDescent="0.3">
      <c r="A8" s="23">
        <v>5</v>
      </c>
      <c r="B8" s="24" t="s">
        <v>37</v>
      </c>
      <c r="C8" s="25" t="s">
        <v>9</v>
      </c>
      <c r="D8" s="28">
        <v>6480</v>
      </c>
      <c r="E8" s="17">
        <v>0.66</v>
      </c>
      <c r="F8" s="29">
        <f t="shared" si="0"/>
        <v>4276.8</v>
      </c>
      <c r="G8" s="28">
        <v>720</v>
      </c>
      <c r="H8" s="17">
        <v>0.65300000000000002</v>
      </c>
      <c r="I8" s="29">
        <f t="shared" si="1"/>
        <v>470.16</v>
      </c>
      <c r="J8" s="58">
        <f t="shared" si="2"/>
        <v>4746.96</v>
      </c>
      <c r="K8" s="59"/>
      <c r="L8" s="1" t="s">
        <v>112</v>
      </c>
      <c r="M8" s="15" t="s">
        <v>75</v>
      </c>
      <c r="N8" s="53" t="s">
        <v>89</v>
      </c>
      <c r="O8" s="53"/>
      <c r="P8" s="53"/>
    </row>
    <row r="9" spans="1:18" s="6" customFormat="1" ht="30" customHeight="1" x14ac:dyDescent="0.3">
      <c r="A9" s="23">
        <v>6</v>
      </c>
      <c r="B9" s="24" t="s">
        <v>53</v>
      </c>
      <c r="C9" s="25" t="s">
        <v>9</v>
      </c>
      <c r="D9" s="28">
        <v>1360559</v>
      </c>
      <c r="E9" s="17">
        <v>0.2671</v>
      </c>
      <c r="F9" s="29">
        <f t="shared" si="0"/>
        <v>363405.3089</v>
      </c>
      <c r="G9" s="28">
        <v>151173</v>
      </c>
      <c r="H9" s="17">
        <v>0.2601</v>
      </c>
      <c r="I9" s="29">
        <f t="shared" si="1"/>
        <v>39320.097300000001</v>
      </c>
      <c r="J9" s="58">
        <f t="shared" si="2"/>
        <v>402725.40620000003</v>
      </c>
      <c r="K9" s="59"/>
      <c r="L9" s="1" t="s">
        <v>112</v>
      </c>
      <c r="M9" s="15" t="s">
        <v>77</v>
      </c>
      <c r="N9" s="53" t="s">
        <v>90</v>
      </c>
      <c r="O9" s="53"/>
      <c r="P9" s="53"/>
    </row>
    <row r="10" spans="1:18" s="6" customFormat="1" ht="30" customHeight="1" x14ac:dyDescent="0.3">
      <c r="A10" s="23">
        <v>7</v>
      </c>
      <c r="B10" s="24" t="s">
        <v>54</v>
      </c>
      <c r="C10" s="25" t="s">
        <v>9</v>
      </c>
      <c r="D10" s="28">
        <v>240353</v>
      </c>
      <c r="E10" s="17">
        <v>0.37540000000000001</v>
      </c>
      <c r="F10" s="29">
        <f t="shared" si="0"/>
        <v>90228.516199999998</v>
      </c>
      <c r="G10" s="28">
        <v>26706</v>
      </c>
      <c r="H10" s="17">
        <v>0.36840000000000001</v>
      </c>
      <c r="I10" s="29">
        <f t="shared" si="1"/>
        <v>9838.4904000000006</v>
      </c>
      <c r="J10" s="58">
        <f t="shared" si="2"/>
        <v>100067.00659999999</v>
      </c>
      <c r="K10" s="59"/>
      <c r="L10" s="1" t="s">
        <v>112</v>
      </c>
      <c r="M10" s="15" t="s">
        <v>78</v>
      </c>
      <c r="N10" s="53" t="s">
        <v>93</v>
      </c>
      <c r="O10" s="53"/>
      <c r="P10" s="53"/>
    </row>
    <row r="11" spans="1:18" s="6" customFormat="1" ht="30" customHeight="1" x14ac:dyDescent="0.3">
      <c r="A11" s="23">
        <v>8</v>
      </c>
      <c r="B11" s="24" t="s">
        <v>55</v>
      </c>
      <c r="C11" s="25" t="s">
        <v>9</v>
      </c>
      <c r="D11" s="28">
        <v>21050</v>
      </c>
      <c r="E11" s="17">
        <v>0.2888</v>
      </c>
      <c r="F11" s="29">
        <f t="shared" si="0"/>
        <v>6079.24</v>
      </c>
      <c r="G11" s="28">
        <v>3355</v>
      </c>
      <c r="H11" s="17">
        <v>0.28179999999999999</v>
      </c>
      <c r="I11" s="29">
        <f t="shared" si="1"/>
        <v>945.43899999999996</v>
      </c>
      <c r="J11" s="58">
        <f t="shared" si="2"/>
        <v>7024.6790000000001</v>
      </c>
      <c r="K11" s="59"/>
      <c r="L11" s="1" t="s">
        <v>112</v>
      </c>
      <c r="M11" s="15" t="s">
        <v>77</v>
      </c>
      <c r="N11" s="53" t="s">
        <v>91</v>
      </c>
      <c r="O11" s="53"/>
      <c r="P11" s="53"/>
    </row>
    <row r="12" spans="1:18" s="6" customFormat="1" ht="30" customHeight="1" x14ac:dyDescent="0.3">
      <c r="A12" s="23">
        <v>9</v>
      </c>
      <c r="B12" s="24" t="s">
        <v>56</v>
      </c>
      <c r="C12" s="25" t="s">
        <v>9</v>
      </c>
      <c r="D12" s="26">
        <v>1304</v>
      </c>
      <c r="E12" s="16">
        <v>0.38740000000000002</v>
      </c>
      <c r="F12" s="27">
        <f t="shared" si="0"/>
        <v>505.1696</v>
      </c>
      <c r="G12" s="26">
        <v>550</v>
      </c>
      <c r="H12" s="16">
        <v>0.38040000000000002</v>
      </c>
      <c r="I12" s="27">
        <f t="shared" si="1"/>
        <v>209.22</v>
      </c>
      <c r="J12" s="56">
        <f t="shared" si="2"/>
        <v>714.38959999999997</v>
      </c>
      <c r="K12" s="57"/>
      <c r="L12" s="1" t="s">
        <v>112</v>
      </c>
      <c r="M12" s="15" t="s">
        <v>78</v>
      </c>
      <c r="N12" s="53" t="s">
        <v>94</v>
      </c>
      <c r="O12" s="53"/>
      <c r="P12" s="53"/>
    </row>
    <row r="13" spans="1:18" s="6" customFormat="1" ht="30" customHeight="1" x14ac:dyDescent="0.3">
      <c r="A13" s="23">
        <v>10</v>
      </c>
      <c r="B13" s="24" t="s">
        <v>57</v>
      </c>
      <c r="C13" s="25" t="s">
        <v>9</v>
      </c>
      <c r="D13" s="26">
        <v>42525</v>
      </c>
      <c r="E13" s="16">
        <v>0.25890000000000002</v>
      </c>
      <c r="F13" s="27">
        <f t="shared" si="0"/>
        <v>11009.722500000002</v>
      </c>
      <c r="G13" s="26">
        <v>4725</v>
      </c>
      <c r="H13" s="16">
        <v>0.25190000000000001</v>
      </c>
      <c r="I13" s="27">
        <f t="shared" si="1"/>
        <v>1190.2275</v>
      </c>
      <c r="J13" s="56">
        <f t="shared" si="2"/>
        <v>12199.95</v>
      </c>
      <c r="K13" s="57"/>
      <c r="L13" s="1" t="s">
        <v>112</v>
      </c>
      <c r="M13" s="15" t="s">
        <v>73</v>
      </c>
      <c r="N13" s="53" t="s">
        <v>86</v>
      </c>
      <c r="O13" s="53"/>
      <c r="P13" s="53"/>
    </row>
    <row r="14" spans="1:18" s="6" customFormat="1" ht="30" customHeight="1" x14ac:dyDescent="0.3">
      <c r="A14" s="23">
        <v>11</v>
      </c>
      <c r="B14" s="24" t="s">
        <v>58</v>
      </c>
      <c r="C14" s="25" t="s">
        <v>9</v>
      </c>
      <c r="D14" s="26">
        <v>6379</v>
      </c>
      <c r="E14" s="16"/>
      <c r="F14" s="27">
        <f t="shared" si="0"/>
        <v>0</v>
      </c>
      <c r="G14" s="26">
        <v>709</v>
      </c>
      <c r="H14" s="16"/>
      <c r="I14" s="27">
        <f t="shared" si="1"/>
        <v>0</v>
      </c>
      <c r="J14" s="56">
        <f t="shared" si="2"/>
        <v>0</v>
      </c>
      <c r="K14" s="57"/>
      <c r="L14" s="1"/>
      <c r="M14" s="15" t="s">
        <v>78</v>
      </c>
      <c r="N14" s="53" t="s">
        <v>76</v>
      </c>
      <c r="O14" s="53"/>
      <c r="P14" s="53"/>
    </row>
    <row r="15" spans="1:18" s="6" customFormat="1" ht="30" customHeight="1" x14ac:dyDescent="0.3">
      <c r="A15" s="23">
        <v>12</v>
      </c>
      <c r="B15" s="24" t="s">
        <v>13</v>
      </c>
      <c r="C15" s="25" t="s">
        <v>11</v>
      </c>
      <c r="D15" s="26">
        <v>59</v>
      </c>
      <c r="E15" s="16">
        <v>3.85</v>
      </c>
      <c r="F15" s="27">
        <f t="shared" si="0"/>
        <v>227.15</v>
      </c>
      <c r="G15" s="26">
        <v>7</v>
      </c>
      <c r="H15" s="16">
        <v>3.74</v>
      </c>
      <c r="I15" s="27">
        <f t="shared" si="1"/>
        <v>26.18</v>
      </c>
      <c r="J15" s="83">
        <f t="shared" si="2"/>
        <v>253.33</v>
      </c>
      <c r="K15" s="84"/>
      <c r="L15" s="2" t="s">
        <v>112</v>
      </c>
      <c r="M15" s="15" t="s">
        <v>73</v>
      </c>
      <c r="N15" s="53" t="s">
        <v>95</v>
      </c>
      <c r="O15" s="53"/>
      <c r="P15" s="53"/>
    </row>
    <row r="16" spans="1:18" s="6" customFormat="1" ht="30" customHeight="1" x14ac:dyDescent="0.3">
      <c r="A16" s="63" t="s">
        <v>39</v>
      </c>
      <c r="B16" s="64"/>
      <c r="C16" s="64"/>
      <c r="D16" s="64"/>
      <c r="E16" s="65"/>
      <c r="F16" s="30">
        <f>SUM(F4:F15)</f>
        <v>626656.7659</v>
      </c>
      <c r="G16" s="60"/>
      <c r="H16" s="62"/>
      <c r="I16" s="30">
        <f>SUM(I4:I15)</f>
        <v>69008.812499999985</v>
      </c>
      <c r="J16" s="58">
        <f>SUM(J4:J15)</f>
        <v>695665.57839999988</v>
      </c>
      <c r="K16" s="59">
        <f>SUM(K4:K15)</f>
        <v>0</v>
      </c>
      <c r="L16" s="54"/>
      <c r="M16" s="54"/>
      <c r="N16" s="54"/>
      <c r="O16" s="54"/>
      <c r="P16" s="54"/>
    </row>
    <row r="17" spans="1:16" s="6" customFormat="1" ht="30" customHeight="1" x14ac:dyDescent="0.25">
      <c r="A17" s="31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" customFormat="1" ht="30" customHeight="1" x14ac:dyDescent="0.25">
      <c r="A18" s="82" t="s">
        <v>7</v>
      </c>
      <c r="B18" s="82"/>
      <c r="C18" s="82"/>
      <c r="D18" s="82"/>
      <c r="E18" s="82"/>
      <c r="F18" s="82"/>
      <c r="G18" s="82"/>
      <c r="H18" s="82"/>
      <c r="I18" s="82"/>
      <c r="J18" s="32"/>
      <c r="K18" s="78" t="s">
        <v>24</v>
      </c>
      <c r="L18" s="79"/>
      <c r="M18" s="79"/>
      <c r="N18" s="79"/>
      <c r="O18" s="79"/>
      <c r="P18" s="80"/>
    </row>
    <row r="19" spans="1:16" s="6" customFormat="1" ht="30" customHeight="1" x14ac:dyDescent="0.25">
      <c r="A19" s="21" t="s">
        <v>0</v>
      </c>
      <c r="B19" s="22" t="s">
        <v>1</v>
      </c>
      <c r="C19" s="21" t="s">
        <v>6</v>
      </c>
      <c r="D19" s="21" t="s">
        <v>2</v>
      </c>
      <c r="E19" s="33" t="s">
        <v>35</v>
      </c>
      <c r="F19" s="21" t="s">
        <v>5</v>
      </c>
      <c r="G19" s="33" t="s">
        <v>4</v>
      </c>
      <c r="H19" s="34" t="s">
        <v>3</v>
      </c>
      <c r="I19" s="33" t="s">
        <v>72</v>
      </c>
      <c r="J19" s="32"/>
      <c r="K19" s="21" t="s">
        <v>0</v>
      </c>
      <c r="L19" s="101" t="s">
        <v>1</v>
      </c>
      <c r="M19" s="102"/>
      <c r="N19" s="21" t="s">
        <v>40</v>
      </c>
      <c r="O19" s="33" t="s">
        <v>45</v>
      </c>
      <c r="P19" s="21" t="s">
        <v>5</v>
      </c>
    </row>
    <row r="20" spans="1:16" s="6" customFormat="1" ht="30" customHeight="1" x14ac:dyDescent="0.3">
      <c r="A20" s="35">
        <v>13</v>
      </c>
      <c r="B20" s="36" t="s">
        <v>59</v>
      </c>
      <c r="C20" s="37" t="s">
        <v>60</v>
      </c>
      <c r="D20" s="38">
        <v>50</v>
      </c>
      <c r="E20" s="17">
        <v>6.95</v>
      </c>
      <c r="F20" s="39">
        <f t="shared" ref="F20:F34" si="3">E20*D20</f>
        <v>347.5</v>
      </c>
      <c r="G20" s="50" t="s">
        <v>112</v>
      </c>
      <c r="H20" s="19" t="s">
        <v>74</v>
      </c>
      <c r="I20" s="50" t="s">
        <v>97</v>
      </c>
      <c r="J20" s="32"/>
      <c r="K20" s="35">
        <v>28</v>
      </c>
      <c r="L20" s="51" t="s">
        <v>31</v>
      </c>
      <c r="M20" s="52"/>
      <c r="N20" s="40">
        <v>38</v>
      </c>
      <c r="O20" s="18">
        <v>495</v>
      </c>
      <c r="P20" s="39">
        <f>N20*O20</f>
        <v>18810</v>
      </c>
    </row>
    <row r="21" spans="1:16" s="6" customFormat="1" ht="30" customHeight="1" x14ac:dyDescent="0.3">
      <c r="A21" s="35">
        <v>14</v>
      </c>
      <c r="B21" s="36" t="s">
        <v>16</v>
      </c>
      <c r="C21" s="37" t="s">
        <v>17</v>
      </c>
      <c r="D21" s="38">
        <v>257</v>
      </c>
      <c r="E21" s="17">
        <v>17.95</v>
      </c>
      <c r="F21" s="39">
        <f t="shared" si="3"/>
        <v>4613.1499999999996</v>
      </c>
      <c r="G21" s="50" t="s">
        <v>112</v>
      </c>
      <c r="H21" s="19" t="s">
        <v>79</v>
      </c>
      <c r="I21" s="50" t="s">
        <v>98</v>
      </c>
      <c r="J21" s="32"/>
      <c r="K21" s="35">
        <v>29</v>
      </c>
      <c r="L21" s="51" t="s">
        <v>32</v>
      </c>
      <c r="M21" s="52"/>
      <c r="N21" s="40">
        <v>11</v>
      </c>
      <c r="O21" s="18">
        <v>495</v>
      </c>
      <c r="P21" s="39">
        <f t="shared" ref="P21:P22" si="4">N21*O21</f>
        <v>5445</v>
      </c>
    </row>
    <row r="22" spans="1:16" s="6" customFormat="1" ht="30" customHeight="1" x14ac:dyDescent="0.3">
      <c r="A22" s="35">
        <v>15</v>
      </c>
      <c r="B22" s="36" t="s">
        <v>61</v>
      </c>
      <c r="C22" s="37" t="s">
        <v>17</v>
      </c>
      <c r="D22" s="38">
        <v>459</v>
      </c>
      <c r="E22" s="17">
        <v>19.149999999999999</v>
      </c>
      <c r="F22" s="39">
        <f t="shared" si="3"/>
        <v>8789.8499999999985</v>
      </c>
      <c r="G22" s="3" t="s">
        <v>112</v>
      </c>
      <c r="H22" s="4" t="s">
        <v>80</v>
      </c>
      <c r="I22" s="50" t="s">
        <v>99</v>
      </c>
      <c r="J22" s="32"/>
      <c r="K22" s="35">
        <v>30</v>
      </c>
      <c r="L22" s="51" t="s">
        <v>33</v>
      </c>
      <c r="M22" s="52"/>
      <c r="N22" s="40">
        <v>17</v>
      </c>
      <c r="O22" s="18">
        <v>495</v>
      </c>
      <c r="P22" s="39">
        <f t="shared" si="4"/>
        <v>8415</v>
      </c>
    </row>
    <row r="23" spans="1:16" s="6" customFormat="1" ht="30" customHeight="1" x14ac:dyDescent="0.3">
      <c r="A23" s="35">
        <v>16</v>
      </c>
      <c r="B23" s="36" t="s">
        <v>23</v>
      </c>
      <c r="C23" s="37" t="s">
        <v>62</v>
      </c>
      <c r="D23" s="38">
        <v>5</v>
      </c>
      <c r="E23" s="17">
        <v>22.45</v>
      </c>
      <c r="F23" s="39">
        <f t="shared" si="3"/>
        <v>112.25</v>
      </c>
      <c r="G23" s="3" t="s">
        <v>112</v>
      </c>
      <c r="H23" s="4" t="s">
        <v>81</v>
      </c>
      <c r="I23" s="50" t="s">
        <v>101</v>
      </c>
      <c r="J23" s="32"/>
      <c r="K23" s="63" t="s">
        <v>41</v>
      </c>
      <c r="L23" s="64"/>
      <c r="M23" s="64"/>
      <c r="N23" s="64"/>
      <c r="O23" s="65"/>
      <c r="P23" s="39">
        <f>SUM(P20:P22)</f>
        <v>32670</v>
      </c>
    </row>
    <row r="24" spans="1:16" s="6" customFormat="1" ht="30" customHeight="1" x14ac:dyDescent="0.3">
      <c r="A24" s="35">
        <v>17</v>
      </c>
      <c r="B24" s="36" t="s">
        <v>63</v>
      </c>
      <c r="C24" s="37" t="s">
        <v>60</v>
      </c>
      <c r="D24" s="38">
        <v>20</v>
      </c>
      <c r="E24" s="17">
        <v>5.25</v>
      </c>
      <c r="F24" s="39">
        <f t="shared" si="3"/>
        <v>105</v>
      </c>
      <c r="G24" s="3" t="s">
        <v>112</v>
      </c>
      <c r="H24" s="4" t="s">
        <v>82</v>
      </c>
      <c r="I24" s="50" t="s">
        <v>105</v>
      </c>
      <c r="J24" s="32"/>
      <c r="K24" s="41"/>
      <c r="L24" s="41"/>
      <c r="M24" s="41"/>
      <c r="N24" s="41"/>
      <c r="O24" s="41"/>
      <c r="P24" s="32"/>
    </row>
    <row r="25" spans="1:16" s="6" customFormat="1" ht="30" customHeight="1" x14ac:dyDescent="0.3">
      <c r="A25" s="35">
        <v>18</v>
      </c>
      <c r="B25" s="36" t="s">
        <v>18</v>
      </c>
      <c r="C25" s="37" t="s">
        <v>19</v>
      </c>
      <c r="D25" s="38">
        <v>16</v>
      </c>
      <c r="E25" s="17">
        <v>15.7</v>
      </c>
      <c r="F25" s="39">
        <f t="shared" si="3"/>
        <v>251.2</v>
      </c>
      <c r="G25" s="3" t="s">
        <v>112</v>
      </c>
      <c r="H25" s="4" t="s">
        <v>83</v>
      </c>
      <c r="I25" s="50" t="s">
        <v>102</v>
      </c>
      <c r="J25" s="32"/>
      <c r="K25" s="78" t="s">
        <v>36</v>
      </c>
      <c r="L25" s="79"/>
      <c r="M25" s="79"/>
      <c r="N25" s="79"/>
      <c r="O25" s="79"/>
      <c r="P25" s="80"/>
    </row>
    <row r="26" spans="1:16" s="6" customFormat="1" ht="30" customHeight="1" x14ac:dyDescent="0.3">
      <c r="A26" s="35">
        <v>19</v>
      </c>
      <c r="B26" s="36" t="s">
        <v>20</v>
      </c>
      <c r="C26" s="37" t="s">
        <v>21</v>
      </c>
      <c r="D26" s="38">
        <v>10</v>
      </c>
      <c r="E26" s="17">
        <v>3.74</v>
      </c>
      <c r="F26" s="39">
        <f t="shared" si="3"/>
        <v>37.400000000000006</v>
      </c>
      <c r="G26" s="3" t="s">
        <v>112</v>
      </c>
      <c r="H26" s="4" t="s">
        <v>83</v>
      </c>
      <c r="I26" s="50" t="s">
        <v>103</v>
      </c>
      <c r="J26" s="32"/>
      <c r="K26" s="66" t="s">
        <v>43</v>
      </c>
      <c r="L26" s="67"/>
      <c r="M26" s="67"/>
      <c r="N26" s="67"/>
      <c r="O26" s="68"/>
      <c r="P26" s="39">
        <f>J16</f>
        <v>695665.57839999988</v>
      </c>
    </row>
    <row r="27" spans="1:16" s="6" customFormat="1" ht="30" customHeight="1" x14ac:dyDescent="0.3">
      <c r="A27" s="35">
        <v>20</v>
      </c>
      <c r="B27" s="36" t="s">
        <v>22</v>
      </c>
      <c r="C27" s="37" t="s">
        <v>21</v>
      </c>
      <c r="D27" s="38">
        <v>20</v>
      </c>
      <c r="E27" s="17">
        <v>3.35</v>
      </c>
      <c r="F27" s="39">
        <f t="shared" si="3"/>
        <v>67</v>
      </c>
      <c r="G27" s="3" t="s">
        <v>112</v>
      </c>
      <c r="H27" s="4" t="s">
        <v>83</v>
      </c>
      <c r="I27" s="50" t="s">
        <v>104</v>
      </c>
      <c r="J27" s="32"/>
      <c r="K27" s="69" t="s">
        <v>44</v>
      </c>
      <c r="L27" s="70"/>
      <c r="M27" s="70"/>
      <c r="N27" s="70"/>
      <c r="O27" s="71"/>
      <c r="P27" s="39">
        <f>F35</f>
        <v>20699.412</v>
      </c>
    </row>
    <row r="28" spans="1:16" s="6" customFormat="1" ht="30" customHeight="1" x14ac:dyDescent="0.3">
      <c r="A28" s="35">
        <v>21</v>
      </c>
      <c r="B28" s="36" t="s">
        <v>64</v>
      </c>
      <c r="C28" s="37" t="s">
        <v>60</v>
      </c>
      <c r="D28" s="38">
        <v>72</v>
      </c>
      <c r="E28" s="17">
        <v>7.15</v>
      </c>
      <c r="F28" s="39">
        <f t="shared" si="3"/>
        <v>514.80000000000007</v>
      </c>
      <c r="G28" s="3" t="s">
        <v>112</v>
      </c>
      <c r="H28" s="4" t="s">
        <v>74</v>
      </c>
      <c r="I28" s="50" t="s">
        <v>106</v>
      </c>
      <c r="J28" s="32"/>
      <c r="K28" s="66" t="s">
        <v>41</v>
      </c>
      <c r="L28" s="67"/>
      <c r="M28" s="67"/>
      <c r="N28" s="67"/>
      <c r="O28" s="68"/>
      <c r="P28" s="39">
        <f>P23</f>
        <v>32670</v>
      </c>
    </row>
    <row r="29" spans="1:16" s="6" customFormat="1" ht="30" customHeight="1" x14ac:dyDescent="0.3">
      <c r="A29" s="35">
        <v>22</v>
      </c>
      <c r="B29" s="36" t="s">
        <v>65</v>
      </c>
      <c r="C29" s="37" t="s">
        <v>9</v>
      </c>
      <c r="D29" s="38">
        <v>2675</v>
      </c>
      <c r="E29" s="17"/>
      <c r="F29" s="39">
        <f t="shared" si="3"/>
        <v>0</v>
      </c>
      <c r="G29" s="3"/>
      <c r="H29" s="4"/>
      <c r="I29" s="4" t="s">
        <v>96</v>
      </c>
      <c r="J29" s="32"/>
      <c r="K29" s="32"/>
      <c r="L29" s="32"/>
      <c r="M29" s="32"/>
      <c r="N29" s="32"/>
      <c r="O29" s="32"/>
      <c r="P29" s="32"/>
    </row>
    <row r="30" spans="1:16" s="6" customFormat="1" ht="30" customHeight="1" x14ac:dyDescent="0.3">
      <c r="A30" s="35">
        <v>23</v>
      </c>
      <c r="B30" s="36" t="s">
        <v>66</v>
      </c>
      <c r="C30" s="37" t="s">
        <v>9</v>
      </c>
      <c r="D30" s="38">
        <v>12994</v>
      </c>
      <c r="E30" s="17">
        <v>0.19800000000000001</v>
      </c>
      <c r="F30" s="39">
        <f t="shared" si="3"/>
        <v>2572.8119999999999</v>
      </c>
      <c r="G30" s="3" t="s">
        <v>112</v>
      </c>
      <c r="H30" s="4" t="s">
        <v>83</v>
      </c>
      <c r="I30" s="4" t="s">
        <v>107</v>
      </c>
      <c r="J30" s="32"/>
      <c r="K30" s="60" t="s">
        <v>47</v>
      </c>
      <c r="L30" s="61"/>
      <c r="M30" s="62"/>
      <c r="N30" s="103">
        <f>SUM(P26:P28)</f>
        <v>749034.99039999989</v>
      </c>
      <c r="O30" s="104"/>
      <c r="P30" s="105"/>
    </row>
    <row r="31" spans="1:16" s="6" customFormat="1" ht="30" customHeight="1" x14ac:dyDescent="0.3">
      <c r="A31" s="35">
        <v>24</v>
      </c>
      <c r="B31" s="36" t="s">
        <v>67</v>
      </c>
      <c r="C31" s="37" t="s">
        <v>70</v>
      </c>
      <c r="D31" s="38">
        <v>10</v>
      </c>
      <c r="E31" s="17">
        <v>12.96</v>
      </c>
      <c r="F31" s="39">
        <f t="shared" si="3"/>
        <v>129.60000000000002</v>
      </c>
      <c r="G31" s="3" t="s">
        <v>112</v>
      </c>
      <c r="H31" s="4" t="s">
        <v>84</v>
      </c>
      <c r="I31" s="50" t="s">
        <v>108</v>
      </c>
      <c r="J31" s="41"/>
      <c r="K31" s="41"/>
      <c r="L31" s="41"/>
      <c r="M31" s="41"/>
      <c r="N31" s="41"/>
      <c r="O31" s="41"/>
      <c r="P31" s="41"/>
    </row>
    <row r="32" spans="1:16" s="6" customFormat="1" ht="30" customHeight="1" x14ac:dyDescent="0.3">
      <c r="A32" s="35">
        <v>25</v>
      </c>
      <c r="B32" s="36" t="s">
        <v>68</v>
      </c>
      <c r="C32" s="37" t="s">
        <v>69</v>
      </c>
      <c r="D32" s="38">
        <v>77</v>
      </c>
      <c r="E32" s="17">
        <v>23.45</v>
      </c>
      <c r="F32" s="39">
        <f t="shared" si="3"/>
        <v>1805.6499999999999</v>
      </c>
      <c r="G32" s="3" t="s">
        <v>112</v>
      </c>
      <c r="H32" s="4" t="s">
        <v>109</v>
      </c>
      <c r="I32" s="50" t="s">
        <v>110</v>
      </c>
      <c r="J32" s="41"/>
      <c r="K32" s="41"/>
      <c r="L32" s="41"/>
      <c r="M32" s="41"/>
      <c r="N32" s="41"/>
      <c r="O32" s="41"/>
      <c r="P32" s="41"/>
    </row>
    <row r="33" spans="1:16" s="6" customFormat="1" ht="30" customHeight="1" x14ac:dyDescent="0.3">
      <c r="A33" s="35">
        <v>26</v>
      </c>
      <c r="B33" s="36" t="s">
        <v>49</v>
      </c>
      <c r="C33" s="37" t="s">
        <v>14</v>
      </c>
      <c r="D33" s="38">
        <v>52</v>
      </c>
      <c r="E33" s="17">
        <v>13.85</v>
      </c>
      <c r="F33" s="39">
        <f t="shared" si="3"/>
        <v>720.19999999999993</v>
      </c>
      <c r="G33" s="3" t="s">
        <v>112</v>
      </c>
      <c r="H33" s="4" t="s">
        <v>84</v>
      </c>
      <c r="I33" s="50" t="s">
        <v>111</v>
      </c>
      <c r="J33" s="41"/>
      <c r="K33" s="41"/>
      <c r="L33" s="41"/>
      <c r="M33" s="41"/>
      <c r="N33" s="41"/>
      <c r="O33" s="41"/>
      <c r="P33" s="41"/>
    </row>
    <row r="34" spans="1:16" s="6" customFormat="1" ht="30" customHeight="1" x14ac:dyDescent="0.3">
      <c r="A34" s="35">
        <v>27</v>
      </c>
      <c r="B34" s="36" t="s">
        <v>50</v>
      </c>
      <c r="C34" s="37" t="s">
        <v>15</v>
      </c>
      <c r="D34" s="38">
        <v>60</v>
      </c>
      <c r="E34" s="17">
        <v>10.55</v>
      </c>
      <c r="F34" s="39">
        <f t="shared" si="3"/>
        <v>633</v>
      </c>
      <c r="G34" s="14" t="s">
        <v>112</v>
      </c>
      <c r="H34" s="20" t="s">
        <v>84</v>
      </c>
      <c r="I34" s="50" t="s">
        <v>100</v>
      </c>
      <c r="J34" s="42"/>
      <c r="K34" s="42"/>
      <c r="L34" s="42"/>
      <c r="M34" s="42"/>
      <c r="N34" s="42"/>
      <c r="O34" s="42"/>
      <c r="P34" s="42"/>
    </row>
    <row r="35" spans="1:16" ht="30" customHeight="1" x14ac:dyDescent="0.3">
      <c r="A35" s="85" t="s">
        <v>38</v>
      </c>
      <c r="B35" s="85"/>
      <c r="C35" s="85"/>
      <c r="D35" s="85"/>
      <c r="E35" s="85"/>
      <c r="F35" s="39">
        <f>SUM(F20:F34)</f>
        <v>20699.412</v>
      </c>
      <c r="G35" s="55"/>
      <c r="H35" s="55"/>
      <c r="I35" s="55"/>
      <c r="J35" s="42"/>
      <c r="K35" s="42"/>
      <c r="L35" s="42"/>
      <c r="M35" s="42"/>
      <c r="N35" s="42"/>
      <c r="O35" s="42"/>
      <c r="P35" s="42"/>
    </row>
    <row r="36" spans="1:16" ht="30" hidden="1" customHeight="1" x14ac:dyDescent="0.25"/>
    <row r="37" spans="1:16" ht="30" hidden="1" customHeight="1" x14ac:dyDescent="0.25">
      <c r="G37" s="11"/>
      <c r="H37" s="11"/>
      <c r="I37" s="11"/>
      <c r="J37" s="11"/>
      <c r="K37" s="11"/>
      <c r="L37" s="11"/>
      <c r="M37" s="12"/>
      <c r="N37" s="12"/>
      <c r="O37" s="12"/>
      <c r="P37" s="11"/>
    </row>
    <row r="38" spans="1:16" ht="30" hidden="1" customHeight="1" x14ac:dyDescent="0.25"/>
    <row r="39" spans="1:16" ht="30" hidden="1" customHeight="1" x14ac:dyDescent="0.25"/>
    <row r="40" spans="1:16" ht="30" hidden="1" customHeight="1" x14ac:dyDescent="0.25"/>
    <row r="41" spans="1:16" ht="30" hidden="1" customHeight="1" x14ac:dyDescent="0.25"/>
    <row r="42" spans="1:16" ht="30" hidden="1" customHeight="1" x14ac:dyDescent="0.25">
      <c r="A42" s="10"/>
      <c r="B42" s="10"/>
      <c r="C42" s="10"/>
    </row>
    <row r="43" spans="1:16" ht="30" customHeight="1" x14ac:dyDescent="0.3"/>
    <row r="44" spans="1:16" ht="30" customHeight="1" x14ac:dyDescent="0.3"/>
    <row r="45" spans="1:16" ht="30" customHeight="1" x14ac:dyDescent="0.3"/>
    <row r="46" spans="1:16" ht="30" customHeight="1" x14ac:dyDescent="0.3"/>
  </sheetData>
  <sheetProtection password="9C06" sheet="1" objects="1" scenarios="1"/>
  <mergeCells count="57">
    <mergeCell ref="N1:P3"/>
    <mergeCell ref="A2:C2"/>
    <mergeCell ref="D2:D3"/>
    <mergeCell ref="E2:E3"/>
    <mergeCell ref="F2:F3"/>
    <mergeCell ref="G2:G3"/>
    <mergeCell ref="H2:H3"/>
    <mergeCell ref="I2:I3"/>
    <mergeCell ref="A1:C1"/>
    <mergeCell ref="D1:F1"/>
    <mergeCell ref="G1:I1"/>
    <mergeCell ref="J1:K3"/>
    <mergeCell ref="L1:L3"/>
    <mergeCell ref="M1:M3"/>
    <mergeCell ref="J7:K7"/>
    <mergeCell ref="N7:P7"/>
    <mergeCell ref="J8:K8"/>
    <mergeCell ref="N8:P8"/>
    <mergeCell ref="J4:K4"/>
    <mergeCell ref="N4:P4"/>
    <mergeCell ref="J5:K5"/>
    <mergeCell ref="N5:P5"/>
    <mergeCell ref="J6:K6"/>
    <mergeCell ref="N6:P6"/>
    <mergeCell ref="J11:K11"/>
    <mergeCell ref="N11:P11"/>
    <mergeCell ref="J12:K12"/>
    <mergeCell ref="N12:P12"/>
    <mergeCell ref="J9:K9"/>
    <mergeCell ref="N9:P9"/>
    <mergeCell ref="J10:K10"/>
    <mergeCell ref="N10:P10"/>
    <mergeCell ref="J13:K13"/>
    <mergeCell ref="N13:P13"/>
    <mergeCell ref="J14:K14"/>
    <mergeCell ref="N14:P14"/>
    <mergeCell ref="J15:K15"/>
    <mergeCell ref="N15:P15"/>
    <mergeCell ref="A16:E16"/>
    <mergeCell ref="G16:H16"/>
    <mergeCell ref="J16:K16"/>
    <mergeCell ref="L16:P16"/>
    <mergeCell ref="A18:I18"/>
    <mergeCell ref="K18:P18"/>
    <mergeCell ref="A35:E35"/>
    <mergeCell ref="G35:I35"/>
    <mergeCell ref="L19:M19"/>
    <mergeCell ref="L20:M20"/>
    <mergeCell ref="L21:M21"/>
    <mergeCell ref="L22:M22"/>
    <mergeCell ref="K23:O23"/>
    <mergeCell ref="K25:P25"/>
    <mergeCell ref="K26:O26"/>
    <mergeCell ref="K27:O27"/>
    <mergeCell ref="K28:O28"/>
    <mergeCell ref="K30:M30"/>
    <mergeCell ref="N30:P30"/>
  </mergeCells>
  <dataValidations count="2">
    <dataValidation type="list" allowBlank="1" showInputMessage="1" showErrorMessage="1" errorTitle="Domestic" error="Please select X to indictae this item is of domestic origin." sqref="G20:G34">
      <formula1>$R$1:$R$2</formula1>
    </dataValidation>
    <dataValidation type="list" allowBlank="1" showInputMessage="1" showErrorMessage="1" errorTitle="Domestic" error="Please select X to indictae this item is of domestic origin._x000a_" sqref="L4:L15">
      <formula1>$R$1:$R$2</formula1>
    </dataValidation>
  </dataValidations>
  <pageMargins left="0.5" right="0.5" top="0.5" bottom="0.25" header="0.3" footer="0.3"/>
  <pageSetup scale="47" orientation="landscape" r:id="rId1"/>
  <headerFooter>
    <oddHeader>&amp;L&amp;"Arial,Regular"&amp;14Massachusetts School Buying Group Milk Bid 2019&amp;R&amp;"Arial,Regular"&amp;14Zone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MSBG Milk Bid Zone 1</vt:lpstr>
      <vt:lpstr>MSBG Milk Bid Zone 2</vt:lpstr>
      <vt:lpstr>MSBG Milk Bid Zone 3</vt:lpstr>
      <vt:lpstr>'MSBG Milk Bid Zone 1'!Print_Area</vt:lpstr>
      <vt:lpstr>'MSBG Milk Bid Zone 2'!Print_Area</vt:lpstr>
      <vt:lpstr>'MSBG Milk Bid Zone 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Kim Imbornone</cp:lastModifiedBy>
  <cp:lastPrinted>2019-05-21T23:18:22Z</cp:lastPrinted>
  <dcterms:created xsi:type="dcterms:W3CDTF">2019-01-25T13:37:48Z</dcterms:created>
  <dcterms:modified xsi:type="dcterms:W3CDTF">2019-05-21T23:18:37Z</dcterms:modified>
</cp:coreProperties>
</file>