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7000\User-Folder-Redirection$\kimbornone\My Documents\BIDS\Bids 2021-2022\Mass Buying 21.22\"/>
    </mc:Choice>
  </mc:AlternateContent>
  <bookViews>
    <workbookView xWindow="120" yWindow="180" windowWidth="15120" windowHeight="7956"/>
  </bookViews>
  <sheets>
    <sheet name="Original" sheetId="1" r:id="rId1"/>
    <sheet name="Sheet1" sheetId="2" r:id="rId2"/>
  </sheets>
  <definedNames>
    <definedName name="_xlnm.Print_Area" localSheetId="0">Original!$A$1:$I$68</definedName>
    <definedName name="_xlnm.Print_Titles" localSheetId="0">Original!$1:$3</definedName>
  </definedNames>
  <calcPr calcId="152511"/>
</workbook>
</file>

<file path=xl/calcChain.xml><?xml version="1.0" encoding="utf-8"?>
<calcChain xmlns="http://schemas.openxmlformats.org/spreadsheetml/2006/main">
  <c r="F53" i="1" l="1"/>
  <c r="F51" i="1"/>
  <c r="F33" i="1"/>
  <c r="F34" i="1"/>
  <c r="F30" i="1"/>
  <c r="F27" i="1" l="1"/>
  <c r="F17" i="1"/>
  <c r="F16" i="1"/>
  <c r="F9" i="1"/>
  <c r="G9" i="1" s="1"/>
  <c r="F10" i="1"/>
  <c r="G10" i="1" s="1"/>
  <c r="F8" i="1"/>
  <c r="G8" i="1" s="1"/>
  <c r="F7" i="1"/>
  <c r="F4" i="1"/>
  <c r="G4" i="1" s="1"/>
  <c r="G33" i="1"/>
  <c r="G34" i="1"/>
  <c r="G14" i="1" l="1"/>
  <c r="G52" i="1"/>
  <c r="G13" i="1"/>
  <c r="F14" i="1"/>
  <c r="F52" i="1"/>
  <c r="F13" i="1"/>
  <c r="F37" i="1" l="1"/>
  <c r="G37" i="1" s="1"/>
  <c r="G7" i="1" l="1"/>
  <c r="F19" i="1"/>
  <c r="G19" i="1" s="1"/>
  <c r="F20" i="1"/>
  <c r="G20" i="1" s="1"/>
  <c r="F21" i="1"/>
  <c r="G21" i="1" s="1"/>
  <c r="F22" i="1"/>
  <c r="G22" i="1" s="1"/>
  <c r="F23" i="1"/>
  <c r="G23" i="1" s="1"/>
  <c r="G17" i="1"/>
  <c r="F24" i="1"/>
  <c r="G24" i="1" s="1"/>
  <c r="G51" i="1"/>
  <c r="G53" i="1"/>
  <c r="F25" i="1"/>
  <c r="G25" i="1" s="1"/>
  <c r="F26" i="1"/>
  <c r="G26" i="1" s="1"/>
  <c r="G27" i="1"/>
  <c r="F28" i="1"/>
  <c r="G28" i="1" s="1"/>
  <c r="F29" i="1"/>
  <c r="G29" i="1" s="1"/>
  <c r="G30" i="1"/>
  <c r="F31" i="1"/>
  <c r="G31" i="1" s="1"/>
  <c r="F32" i="1"/>
  <c r="G32" i="1" s="1"/>
  <c r="F43" i="1"/>
  <c r="F42" i="1"/>
  <c r="G54" i="1" l="1"/>
  <c r="F54" i="1"/>
  <c r="G55" i="1" l="1"/>
  <c r="F55" i="1"/>
  <c r="G56" i="1"/>
  <c r="F56" i="1"/>
  <c r="G57" i="1"/>
  <c r="F57" i="1"/>
  <c r="F45" i="1"/>
  <c r="G45" i="1" s="1"/>
  <c r="F15" i="1"/>
  <c r="G15" i="1" s="1"/>
  <c r="F18" i="1"/>
  <c r="G18" i="1" s="1"/>
  <c r="F44" i="1" l="1"/>
  <c r="F46" i="1"/>
  <c r="F47" i="1"/>
  <c r="F40" i="1"/>
  <c r="F41" i="1"/>
  <c r="F38" i="1"/>
  <c r="G38" i="1" s="1"/>
  <c r="F39" i="1"/>
  <c r="F36" i="1"/>
  <c r="F35" i="1"/>
  <c r="G43" i="1" l="1"/>
  <c r="G42" i="1"/>
  <c r="G46" i="1"/>
  <c r="F48" i="1"/>
  <c r="G48" i="1" s="1"/>
  <c r="F50" i="1"/>
  <c r="G50" i="1" s="1"/>
  <c r="G39" i="1"/>
  <c r="F49" i="1"/>
  <c r="G49" i="1" s="1"/>
  <c r="G11" i="1" l="1"/>
  <c r="G12" i="1"/>
  <c r="G6" i="1"/>
  <c r="F6" i="1"/>
  <c r="G5" i="1"/>
  <c r="F5" i="1"/>
  <c r="G36" i="1"/>
  <c r="G44" i="1"/>
  <c r="G41" i="1"/>
  <c r="G40" i="1"/>
  <c r="G35" i="1" l="1"/>
  <c r="G47" i="1"/>
  <c r="G16" i="1"/>
</calcChain>
</file>

<file path=xl/sharedStrings.xml><?xml version="1.0" encoding="utf-8"?>
<sst xmlns="http://schemas.openxmlformats.org/spreadsheetml/2006/main" count="252" uniqueCount="104">
  <si>
    <t>Pack</t>
  </si>
  <si>
    <t>Item description</t>
  </si>
  <si>
    <t>Manufacturer</t>
  </si>
  <si>
    <t>Blue Bunny</t>
  </si>
  <si>
    <t>Rich's</t>
  </si>
  <si>
    <t>Item size</t>
  </si>
  <si>
    <t>3oz</t>
  </si>
  <si>
    <t>4oz</t>
  </si>
  <si>
    <t>2.25oz</t>
  </si>
  <si>
    <t>2.75oz</t>
  </si>
  <si>
    <t>Luigi's /J &amp; J Snacks</t>
  </si>
  <si>
    <t>Minute Maid / J &amp; J Snacks</t>
  </si>
  <si>
    <t>New England Ice Cream</t>
  </si>
  <si>
    <t>1/2 gln</t>
  </si>
  <si>
    <t>6-1/2gln</t>
  </si>
  <si>
    <t>Dozen Bid Price</t>
  </si>
  <si>
    <t>Unit Bid Price</t>
  </si>
  <si>
    <t>Case Bid Price</t>
  </si>
  <si>
    <t>Additional bid specifications:</t>
  </si>
  <si>
    <t xml:space="preserve">Signed Per: </t>
  </si>
  <si>
    <t xml:space="preserve">Edy's </t>
  </si>
  <si>
    <t>-</t>
  </si>
  <si>
    <t>NEIC#</t>
  </si>
  <si>
    <r>
      <t xml:space="preserve">Frozen Yogurt Soft Serve Mix </t>
    </r>
    <r>
      <rPr>
        <b/>
        <i/>
        <sz val="10"/>
        <rFont val="Arial"/>
        <family val="2"/>
      </rPr>
      <t>-Vanilla</t>
    </r>
  </si>
  <si>
    <t>Shape Ups - Blue Raspberry</t>
  </si>
  <si>
    <t>Sherbet Cups - Orange</t>
  </si>
  <si>
    <t>Sherbet Cups - Raspberry</t>
  </si>
  <si>
    <r>
      <t>Sherbet Cups - 100% juice -</t>
    </r>
    <r>
      <rPr>
        <b/>
        <i/>
        <sz val="10"/>
        <rFont val="Arial"/>
        <family val="2"/>
      </rPr>
      <t xml:space="preserve"> Raspberry</t>
    </r>
  </si>
  <si>
    <r>
      <t>Sherbet Cups - 100% juice -</t>
    </r>
    <r>
      <rPr>
        <b/>
        <i/>
        <sz val="10"/>
        <rFont val="Arial"/>
        <family val="2"/>
      </rPr>
      <t xml:space="preserve"> Orange</t>
    </r>
  </si>
  <si>
    <r>
      <t>Sherbet Cups - 100% juice -</t>
    </r>
    <r>
      <rPr>
        <b/>
        <i/>
        <sz val="10"/>
        <rFont val="Arial"/>
        <family val="2"/>
      </rPr>
      <t xml:space="preserve"> Lime</t>
    </r>
  </si>
  <si>
    <t>Slush Cups - 100% juiced cups - Sour Apple</t>
  </si>
  <si>
    <t>Shape Ups - Whole Fruit Cherry</t>
  </si>
  <si>
    <t>Yes</t>
  </si>
  <si>
    <t>Chloe's Fruit Ice</t>
  </si>
  <si>
    <r>
      <t xml:space="preserve">Frozen Yogurt Soft Serve Mix </t>
    </r>
    <r>
      <rPr>
        <b/>
        <i/>
        <sz val="10"/>
        <rFont val="Arial"/>
        <family val="2"/>
      </rPr>
      <t>-Chocolate</t>
    </r>
  </si>
  <si>
    <t>2.5oz</t>
  </si>
  <si>
    <t xml:space="preserve">Chloe's Soft Serve Fruit Ice POP Mango </t>
  </si>
  <si>
    <t xml:space="preserve">Chloe's Soft Serve Fruit Ice POP Strawberry </t>
  </si>
  <si>
    <t xml:space="preserve">SORBET Cups- 100% juice - Grape  </t>
  </si>
  <si>
    <t xml:space="preserve">SORBET Cups- 100% juice - Orange </t>
  </si>
  <si>
    <t xml:space="preserve">SORBET Cups- 100% juice - Blue Raspberry </t>
  </si>
  <si>
    <r>
      <t xml:space="preserve">Sauce Cup vanilla ice cream  with </t>
    </r>
    <r>
      <rPr>
        <b/>
        <i/>
        <sz val="10"/>
        <rFont val="Arial"/>
        <family val="2"/>
      </rPr>
      <t>chocolate</t>
    </r>
  </si>
  <si>
    <r>
      <t xml:space="preserve">Sauce Cup vanilla ice cream with </t>
    </r>
    <r>
      <rPr>
        <b/>
        <i/>
        <sz val="10"/>
        <rFont val="Arial"/>
        <family val="2"/>
      </rPr>
      <t>strawberry</t>
    </r>
  </si>
  <si>
    <t>Low Fat Cookie Crunch Cones 51%whole grain cone</t>
  </si>
  <si>
    <t>Low Fat Vanilla&amp;Chocolate Swirl  Cones  51%whole grain cone</t>
  </si>
  <si>
    <t xml:space="preserve">Orange Cream Bar  </t>
  </si>
  <si>
    <t xml:space="preserve">Orange Dream Bar  </t>
  </si>
  <si>
    <t>Garber</t>
  </si>
  <si>
    <t>Low Fat Birthday Cake Cones 51%whole grain cone</t>
  </si>
  <si>
    <t>Fudge Bar</t>
  </si>
  <si>
    <t>asst'd</t>
  </si>
  <si>
    <t>Slush Cups - 100% juiced cups - Sour Cherry Cry Baby</t>
  </si>
  <si>
    <t>Slush Cups - 100% juiced cups - BlueRasp-Lemonade Typhoon</t>
  </si>
  <si>
    <t>Slush Cups - 100% juiced cups - Seasonal Cups -Holidays</t>
  </si>
  <si>
    <r>
      <t xml:space="preserve">Rosati Ices </t>
    </r>
    <r>
      <rPr>
        <sz val="8"/>
        <rFont val="Arial"/>
        <family val="2"/>
      </rPr>
      <t>/ 6 seasonal var</t>
    </r>
  </si>
  <si>
    <t>4.4oz</t>
  </si>
  <si>
    <t xml:space="preserve">Sidekicks 100% Juice Cups Mix Blue Raspberry/Lemonade </t>
  </si>
  <si>
    <t>Sidekicks 100% Juice Cups Mix Kiwi/Strawberr</t>
  </si>
  <si>
    <t>3.75oz</t>
  </si>
  <si>
    <t xml:space="preserve">Push up lowfat Van/Fudge Ice Cream </t>
  </si>
  <si>
    <t xml:space="preserve">Push up lowfat Cotton Candy Ice Cream </t>
  </si>
  <si>
    <t>Frozfruit/Blue Bunny</t>
  </si>
  <si>
    <t>Frozfruit Premium Fruit Bar  - Pineapple</t>
  </si>
  <si>
    <t xml:space="preserve">Frozfruit Premium Fruit Bar  - Strawberry </t>
  </si>
  <si>
    <t>Yasso Greek Frozen Yogurt Bars -Vanilla Bean</t>
  </si>
  <si>
    <t>Yasso</t>
  </si>
  <si>
    <t>Yasso Greek Frozen Yogurt Bars - Sea Salt Caramel</t>
  </si>
  <si>
    <t>Yasso Greek Frozen Yogurt Bars -Strawberry</t>
  </si>
  <si>
    <t>Yasso Greek Frozen Yogurt Bars - Chocolate Fudge</t>
  </si>
  <si>
    <t>NEW</t>
  </si>
  <si>
    <t>Frozen Fruit Punch Pop</t>
  </si>
  <si>
    <t>Low Fat Cyclone - Sour Blue Raspberry</t>
  </si>
  <si>
    <t>Low Fat Cyclone - Cherry</t>
  </si>
  <si>
    <t xml:space="preserve">Low Fat Cyclone - Watermelon </t>
  </si>
  <si>
    <t xml:space="preserve"> </t>
  </si>
  <si>
    <t>New England Ice Cream allows school terms to be flexible but appreciates to keep them at 30-60 days.  Additionally, we will discount 2% for invoices (from date of shipment) paid within 12 days</t>
  </si>
  <si>
    <t>A List Approved</t>
  </si>
  <si>
    <t>Helados</t>
  </si>
  <si>
    <t xml:space="preserve">Low Fat Ice Cream Vanilla/Chocolate Plastic Dixie Cup </t>
  </si>
  <si>
    <t xml:space="preserve">Low Fat Ice Cream Cotton Candy Plastic Dixie Cup </t>
  </si>
  <si>
    <t>Dean Country Fresh</t>
  </si>
  <si>
    <r>
      <t xml:space="preserve">Sour Swell Ice Cream Bar  </t>
    </r>
    <r>
      <rPr>
        <b/>
        <sz val="10"/>
        <rFont val="Arial"/>
        <family val="2"/>
      </rPr>
      <t xml:space="preserve"> </t>
    </r>
  </si>
  <si>
    <t>Strawberry Fruit Paleta Bar</t>
  </si>
  <si>
    <t>Chocolate Eclairs  51%whole grain crunch</t>
  </si>
  <si>
    <t>Ice Cream Sandwich 51%whole grain wafer</t>
  </si>
  <si>
    <t>Strawberry Shortcakes 51%whole grain crunch</t>
  </si>
  <si>
    <t>Massachusetts Buyer's Group Bid 2021-2022</t>
  </si>
  <si>
    <t xml:space="preserve">Rainbow Sherbert Polar Pole </t>
  </si>
  <si>
    <t>Country Pure</t>
  </si>
  <si>
    <t>Fudge Bar Frenzy</t>
  </si>
  <si>
    <r>
      <t xml:space="preserve">Cotton Candy Twirl Juice Bar </t>
    </r>
    <r>
      <rPr>
        <b/>
        <sz val="10"/>
        <rFont val="Arial"/>
        <family val="2"/>
      </rPr>
      <t xml:space="preserve"> </t>
    </r>
  </si>
  <si>
    <r>
      <t xml:space="preserve">Bubble Gum Juice Bar </t>
    </r>
    <r>
      <rPr>
        <b/>
        <sz val="10"/>
        <rFont val="Arial"/>
        <family val="2"/>
      </rPr>
      <t xml:space="preserve"> </t>
    </r>
  </si>
  <si>
    <r>
      <t xml:space="preserve">Cool Watermelon Juice Bar </t>
    </r>
    <r>
      <rPr>
        <b/>
        <sz val="10"/>
        <rFont val="Arial"/>
        <family val="2"/>
      </rPr>
      <t xml:space="preserve"> </t>
    </r>
  </si>
  <si>
    <r>
      <t xml:space="preserve">Savagely Sour Cherry Juice Bar </t>
    </r>
    <r>
      <rPr>
        <b/>
        <sz val="10"/>
        <rFont val="Arial"/>
        <family val="2"/>
      </rPr>
      <t xml:space="preserve"> </t>
    </r>
  </si>
  <si>
    <r>
      <t xml:space="preserve">Savagely Sour Blue Raspberry Juice Bar </t>
    </r>
    <r>
      <rPr>
        <b/>
        <sz val="10"/>
        <rFont val="Arial"/>
        <family val="2"/>
      </rPr>
      <t xml:space="preserve"> </t>
    </r>
  </si>
  <si>
    <t xml:space="preserve">Rosati Ices </t>
  </si>
  <si>
    <r>
      <t>There are 54</t>
    </r>
    <r>
      <rPr>
        <i/>
        <u/>
        <sz val="8.5"/>
        <rFont val="Arial"/>
        <family val="2"/>
      </rPr>
      <t xml:space="preserve"> items approved according  John Stalker A list</t>
    </r>
    <r>
      <rPr>
        <sz val="8.5"/>
        <rFont val="Arial"/>
        <family val="2"/>
      </rPr>
      <t xml:space="preserve">. </t>
    </r>
  </si>
  <si>
    <r>
      <t>New England Ice Cream states that prices will be</t>
    </r>
    <r>
      <rPr>
        <i/>
        <u/>
        <sz val="8.5"/>
        <rFont val="Arial"/>
        <family val="2"/>
      </rPr>
      <t xml:space="preserve"> held firm for the 2021-2022 school year</t>
    </r>
    <r>
      <rPr>
        <sz val="8.5"/>
        <rFont val="Arial"/>
        <family val="2"/>
      </rPr>
      <t xml:space="preserve">. </t>
    </r>
  </si>
  <si>
    <t>Kim Imbornone 4/15/2021</t>
  </si>
  <si>
    <r>
      <t xml:space="preserve">New England Ice Cream </t>
    </r>
    <r>
      <rPr>
        <i/>
        <u/>
        <sz val="8.5"/>
        <rFont val="Arial"/>
        <family val="2"/>
      </rPr>
      <t>appreciates</t>
    </r>
    <r>
      <rPr>
        <i/>
        <sz val="8.5"/>
        <rFont val="Arial"/>
        <family val="2"/>
      </rPr>
      <t xml:space="preserve"> </t>
    </r>
    <r>
      <rPr>
        <sz val="8.5"/>
        <rFont val="Arial"/>
        <family val="2"/>
      </rPr>
      <t xml:space="preserve">a minimum order of $140.00 per delivery location </t>
    </r>
    <r>
      <rPr>
        <i/>
        <u/>
        <sz val="8.5"/>
        <rFont val="Arial"/>
        <family val="2"/>
      </rPr>
      <t>but waived if delivered with milk deliveries</t>
    </r>
    <r>
      <rPr>
        <sz val="8.5"/>
        <rFont val="Arial"/>
        <family val="2"/>
      </rPr>
      <t>.</t>
    </r>
  </si>
  <si>
    <r>
      <t xml:space="preserve">New England Ice Cream has the capabiltiy of orders to be called in toll free, faxed, email or via our </t>
    </r>
    <r>
      <rPr>
        <i/>
        <u/>
        <sz val="8.5"/>
        <rFont val="Arial"/>
        <family val="2"/>
      </rPr>
      <t>online/web based system that allows access 24 hours a day.</t>
    </r>
  </si>
  <si>
    <t>** Please note new case packs for some of the Rich's products beginning summer '21</t>
  </si>
  <si>
    <r>
      <t xml:space="preserve">New England Ice Cream will supply K12 healthy branded freezers at </t>
    </r>
    <r>
      <rPr>
        <i/>
        <u/>
        <sz val="8.5"/>
        <rFont val="Arial"/>
        <family val="2"/>
      </rPr>
      <t>no charge</t>
    </r>
    <r>
      <rPr>
        <sz val="8.5"/>
        <rFont val="Arial"/>
        <family val="2"/>
      </rPr>
      <t xml:space="preserve"> for the use to store and or merchandise ice cream to sell at school sites as well as </t>
    </r>
    <r>
      <rPr>
        <b/>
        <i/>
        <u/>
        <sz val="8.5"/>
        <rFont val="Arial"/>
        <family val="2"/>
      </rPr>
      <t>NEW</t>
    </r>
    <r>
      <rPr>
        <sz val="8.5"/>
        <rFont val="Arial"/>
        <family val="2"/>
      </rPr>
      <t xml:space="preserve"> sales merchandising materials</t>
    </r>
  </si>
  <si>
    <t>All products on price file above are qualified for "Buy America" - ingredients and products produced in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</si>
</sst>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i/>
      <u/>
      <sz val="8.5"/>
      <name val="Arial"/>
      <family val="2"/>
    </font>
    <font>
      <i/>
      <sz val="8.5"/>
      <name val="Arial"/>
      <family val="2"/>
    </font>
    <font>
      <b/>
      <i/>
      <u/>
      <sz val="8.5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DD9E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4" fontId="4" fillId="0" borderId="0" xfId="1" applyFont="1" applyFill="1" applyAlignment="1">
      <alignment horizontal="center"/>
    </xf>
    <xf numFmtId="44" fontId="6" fillId="0" borderId="0" xfId="1" applyFont="1" applyFill="1" applyAlignment="1">
      <alignment horizontal="right"/>
    </xf>
    <xf numFmtId="44" fontId="6" fillId="0" borderId="0" xfId="1" applyFont="1" applyFill="1" applyBorder="1" applyAlignment="1">
      <alignment horizontal="right"/>
    </xf>
    <xf numFmtId="44" fontId="6" fillId="0" borderId="0" xfId="1" applyFont="1" applyFill="1"/>
    <xf numFmtId="164" fontId="6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4" fontId="0" fillId="0" borderId="0" xfId="1" applyFont="1" applyFill="1"/>
    <xf numFmtId="44" fontId="6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1" applyFont="1" applyFill="1"/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4" fontId="2" fillId="0" borderId="0" xfId="1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ADD9E5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65</xdr:row>
      <xdr:rowOff>137160</xdr:rowOff>
    </xdr:from>
    <xdr:to>
      <xdr:col>5</xdr:col>
      <xdr:colOff>396240</xdr:colOff>
      <xdr:row>67</xdr:row>
      <xdr:rowOff>137160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0" y="12390120"/>
          <a:ext cx="2263140" cy="33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tabSelected="1" zoomScale="90" zoomScaleNormal="90" zoomScaleSheetLayoutView="100" workbookViewId="0">
      <pane ySplit="3" topLeftCell="A4" activePane="bottomLeft" state="frozen"/>
      <selection pane="bottomLeft" activeCell="M56" sqref="M56"/>
    </sheetView>
  </sheetViews>
  <sheetFormatPr defaultColWidth="9.109375" defaultRowHeight="13.8" x14ac:dyDescent="0.25"/>
  <cols>
    <col min="1" max="1" width="7.33203125" style="6" customWidth="1"/>
    <col min="2" max="2" width="51.44140625" style="1" customWidth="1"/>
    <col min="3" max="3" width="23.44140625" style="1" customWidth="1"/>
    <col min="4" max="4" width="8.6640625" style="1" customWidth="1"/>
    <col min="5" max="5" width="7.88671875" style="6" customWidth="1"/>
    <col min="6" max="8" width="12.33203125" style="11" customWidth="1"/>
    <col min="9" max="9" width="11.109375" style="1" customWidth="1"/>
    <col min="10" max="16384" width="9.109375" style="1"/>
  </cols>
  <sheetData>
    <row r="1" spans="1:11" s="4" customFormat="1" ht="18.75" customHeight="1" x14ac:dyDescent="0.3">
      <c r="A1" s="5"/>
      <c r="B1" s="29" t="s">
        <v>86</v>
      </c>
      <c r="C1" s="29"/>
      <c r="D1" s="29"/>
      <c r="E1" s="30"/>
      <c r="F1" s="8"/>
      <c r="G1" s="8"/>
      <c r="H1" s="8"/>
      <c r="I1" s="27" t="s">
        <v>76</v>
      </c>
    </row>
    <row r="2" spans="1:11" s="4" customFormat="1" ht="17.25" customHeight="1" x14ac:dyDescent="0.3">
      <c r="A2" s="5"/>
      <c r="B2" s="29" t="s">
        <v>12</v>
      </c>
      <c r="C2" s="29"/>
      <c r="D2" s="29"/>
      <c r="E2" s="30"/>
      <c r="F2" s="31" t="s">
        <v>15</v>
      </c>
      <c r="G2" s="31" t="s">
        <v>16</v>
      </c>
      <c r="H2" s="31" t="s">
        <v>17</v>
      </c>
      <c r="I2" s="28"/>
    </row>
    <row r="3" spans="1:11" s="4" customFormat="1" ht="27" customHeight="1" x14ac:dyDescent="0.25">
      <c r="A3" s="5" t="s">
        <v>22</v>
      </c>
      <c r="B3" s="5" t="s">
        <v>1</v>
      </c>
      <c r="C3" s="5" t="s">
        <v>2</v>
      </c>
      <c r="D3" s="13" t="s">
        <v>5</v>
      </c>
      <c r="E3" s="5" t="s">
        <v>0</v>
      </c>
      <c r="F3" s="28"/>
      <c r="G3" s="28"/>
      <c r="H3" s="32"/>
      <c r="I3" s="28"/>
    </row>
    <row r="4" spans="1:11" ht="15" customHeight="1" x14ac:dyDescent="0.25">
      <c r="A4" s="24" t="s">
        <v>69</v>
      </c>
      <c r="B4" s="2" t="s">
        <v>91</v>
      </c>
      <c r="C4" s="2" t="s">
        <v>4</v>
      </c>
      <c r="D4" s="2" t="s">
        <v>35</v>
      </c>
      <c r="E4" s="6">
        <v>96</v>
      </c>
      <c r="F4" s="9">
        <f>H4/8</f>
        <v>3.40625</v>
      </c>
      <c r="G4" s="12">
        <f>F4/12</f>
        <v>0.28385416666666669</v>
      </c>
      <c r="H4" s="9">
        <v>27.25</v>
      </c>
      <c r="I4" s="5" t="s">
        <v>32</v>
      </c>
      <c r="K4" s="1" t="s">
        <v>74</v>
      </c>
    </row>
    <row r="5" spans="1:11" ht="15" customHeight="1" x14ac:dyDescent="0.25">
      <c r="A5" s="6">
        <v>10922</v>
      </c>
      <c r="B5" s="2" t="s">
        <v>36</v>
      </c>
      <c r="C5" s="2" t="s">
        <v>33</v>
      </c>
      <c r="D5" s="2" t="s">
        <v>35</v>
      </c>
      <c r="E5" s="7">
        <v>24</v>
      </c>
      <c r="F5" s="9">
        <f>H5/2</f>
        <v>9.6</v>
      </c>
      <c r="G5" s="17">
        <f>H5/E5</f>
        <v>0.79999999999999993</v>
      </c>
      <c r="H5" s="9">
        <v>19.2</v>
      </c>
      <c r="I5" s="5" t="s">
        <v>32</v>
      </c>
    </row>
    <row r="6" spans="1:11" ht="15" customHeight="1" x14ac:dyDescent="0.25">
      <c r="A6" s="6">
        <v>10926</v>
      </c>
      <c r="B6" s="2" t="s">
        <v>37</v>
      </c>
      <c r="C6" s="2" t="s">
        <v>33</v>
      </c>
      <c r="D6" s="2" t="s">
        <v>35</v>
      </c>
      <c r="E6" s="7">
        <v>24</v>
      </c>
      <c r="F6" s="9">
        <f>H6/2</f>
        <v>9.6</v>
      </c>
      <c r="G6" s="17">
        <f>H6/E6</f>
        <v>0.79999999999999993</v>
      </c>
      <c r="H6" s="9">
        <v>19.2</v>
      </c>
      <c r="I6" s="5" t="s">
        <v>32</v>
      </c>
    </row>
    <row r="7" spans="1:11" ht="15" customHeight="1" x14ac:dyDescent="0.25">
      <c r="A7" s="7">
        <v>67002</v>
      </c>
      <c r="B7" s="2" t="s">
        <v>83</v>
      </c>
      <c r="C7" s="2" t="s">
        <v>4</v>
      </c>
      <c r="D7" s="2" t="s">
        <v>6</v>
      </c>
      <c r="E7" s="6">
        <v>96</v>
      </c>
      <c r="F7" s="9">
        <f>H7/8</f>
        <v>4.5999999999999996</v>
      </c>
      <c r="G7" s="12">
        <f>F7/12</f>
        <v>0.3833333333333333</v>
      </c>
      <c r="H7" s="9">
        <v>36.799999999999997</v>
      </c>
      <c r="I7" s="5" t="s">
        <v>32</v>
      </c>
    </row>
    <row r="8" spans="1:11" ht="15" customHeight="1" x14ac:dyDescent="0.25">
      <c r="A8" s="24" t="s">
        <v>69</v>
      </c>
      <c r="B8" s="2" t="s">
        <v>92</v>
      </c>
      <c r="C8" s="2" t="s">
        <v>4</v>
      </c>
      <c r="D8" s="2" t="s">
        <v>35</v>
      </c>
      <c r="E8" s="6">
        <v>96</v>
      </c>
      <c r="F8" s="9">
        <f>H8/8</f>
        <v>3.40625</v>
      </c>
      <c r="G8" s="12">
        <f>F8/12</f>
        <v>0.28385416666666669</v>
      </c>
      <c r="H8" s="9">
        <v>27.25</v>
      </c>
      <c r="I8" s="5" t="s">
        <v>32</v>
      </c>
      <c r="K8" s="1" t="s">
        <v>74</v>
      </c>
    </row>
    <row r="9" spans="1:11" ht="15" customHeight="1" x14ac:dyDescent="0.25">
      <c r="A9" s="7">
        <v>67019</v>
      </c>
      <c r="B9" s="2" t="s">
        <v>90</v>
      </c>
      <c r="C9" s="2" t="s">
        <v>4</v>
      </c>
      <c r="D9" s="2" t="s">
        <v>35</v>
      </c>
      <c r="E9" s="6">
        <v>96</v>
      </c>
      <c r="F9" s="9">
        <f>H9/8</f>
        <v>3.40625</v>
      </c>
      <c r="G9" s="12">
        <f>F9/12</f>
        <v>0.28385416666666669</v>
      </c>
      <c r="H9" s="9">
        <v>27.25</v>
      </c>
      <c r="I9" s="5" t="s">
        <v>32</v>
      </c>
      <c r="K9" s="1" t="s">
        <v>74</v>
      </c>
    </row>
    <row r="10" spans="1:11" ht="15" customHeight="1" x14ac:dyDescent="0.25">
      <c r="A10" s="6">
        <v>67001</v>
      </c>
      <c r="B10" s="2" t="s">
        <v>70</v>
      </c>
      <c r="C10" s="2" t="s">
        <v>4</v>
      </c>
      <c r="D10" s="2" t="s">
        <v>35</v>
      </c>
      <c r="E10" s="7">
        <v>96</v>
      </c>
      <c r="F10" s="9">
        <f>H10/8</f>
        <v>3.40625</v>
      </c>
      <c r="G10" s="12">
        <f>F10/12</f>
        <v>0.28385416666666669</v>
      </c>
      <c r="H10" s="9">
        <v>27.25</v>
      </c>
      <c r="I10" s="5" t="s">
        <v>32</v>
      </c>
    </row>
    <row r="11" spans="1:11" ht="15" customHeight="1" x14ac:dyDescent="0.25">
      <c r="A11" s="6">
        <v>62198</v>
      </c>
      <c r="B11" s="2" t="s">
        <v>34</v>
      </c>
      <c r="C11" s="2" t="s">
        <v>20</v>
      </c>
      <c r="D11" s="2" t="s">
        <v>13</v>
      </c>
      <c r="E11" s="6" t="s">
        <v>14</v>
      </c>
      <c r="F11" s="9" t="s">
        <v>21</v>
      </c>
      <c r="G11" s="17">
        <f>H11/6</f>
        <v>6.5916666666666659</v>
      </c>
      <c r="H11" s="9">
        <v>39.549999999999997</v>
      </c>
      <c r="I11" s="5" t="s">
        <v>32</v>
      </c>
    </row>
    <row r="12" spans="1:11" ht="15" customHeight="1" x14ac:dyDescent="0.25">
      <c r="A12" s="6">
        <v>62196</v>
      </c>
      <c r="B12" s="2" t="s">
        <v>23</v>
      </c>
      <c r="C12" s="2" t="s">
        <v>20</v>
      </c>
      <c r="D12" s="2" t="s">
        <v>13</v>
      </c>
      <c r="E12" s="6" t="s">
        <v>14</v>
      </c>
      <c r="F12" s="9" t="s">
        <v>21</v>
      </c>
      <c r="G12" s="17">
        <f>H12/6</f>
        <v>6.5916666666666659</v>
      </c>
      <c r="H12" s="9">
        <v>39.549999999999997</v>
      </c>
      <c r="I12" s="5" t="s">
        <v>32</v>
      </c>
    </row>
    <row r="13" spans="1:11" ht="15" customHeight="1" x14ac:dyDescent="0.25">
      <c r="A13" s="6">
        <v>70522</v>
      </c>
      <c r="B13" s="2" t="s">
        <v>62</v>
      </c>
      <c r="C13" s="2" t="s">
        <v>61</v>
      </c>
      <c r="D13" s="2" t="s">
        <v>7</v>
      </c>
      <c r="E13" s="6">
        <v>24</v>
      </c>
      <c r="F13" s="9">
        <f>H13/2</f>
        <v>9</v>
      </c>
      <c r="G13" s="17">
        <f>H13/E13</f>
        <v>0.75</v>
      </c>
      <c r="H13" s="9">
        <v>18</v>
      </c>
      <c r="I13" s="5" t="s">
        <v>32</v>
      </c>
    </row>
    <row r="14" spans="1:11" ht="15" customHeight="1" x14ac:dyDescent="0.25">
      <c r="A14" s="6">
        <v>70515</v>
      </c>
      <c r="B14" s="2" t="s">
        <v>63</v>
      </c>
      <c r="C14" s="2" t="s">
        <v>61</v>
      </c>
      <c r="D14" s="2" t="s">
        <v>7</v>
      </c>
      <c r="E14" s="6">
        <v>24</v>
      </c>
      <c r="F14" s="9">
        <f>H14/2</f>
        <v>9</v>
      </c>
      <c r="G14" s="17">
        <f>H14/E14</f>
        <v>0.75</v>
      </c>
      <c r="H14" s="9">
        <v>18</v>
      </c>
      <c r="I14" s="5" t="s">
        <v>32</v>
      </c>
    </row>
    <row r="15" spans="1:11" ht="15" customHeight="1" x14ac:dyDescent="0.25">
      <c r="A15" s="7">
        <v>40544</v>
      </c>
      <c r="B15" s="2" t="s">
        <v>49</v>
      </c>
      <c r="C15" s="2" t="s">
        <v>3</v>
      </c>
      <c r="D15" s="2" t="s">
        <v>6</v>
      </c>
      <c r="E15" s="6">
        <v>24</v>
      </c>
      <c r="F15" s="9">
        <f>H15/2</f>
        <v>3.85</v>
      </c>
      <c r="G15" s="12">
        <f t="shared" ref="G15:G51" si="0">F15/12</f>
        <v>0.32083333333333336</v>
      </c>
      <c r="H15" s="9">
        <v>7.7</v>
      </c>
      <c r="I15" s="5" t="s">
        <v>32</v>
      </c>
    </row>
    <row r="16" spans="1:11" ht="15" customHeight="1" x14ac:dyDescent="0.25">
      <c r="A16" s="7">
        <v>67024</v>
      </c>
      <c r="B16" s="2" t="s">
        <v>89</v>
      </c>
      <c r="C16" s="2" t="s">
        <v>4</v>
      </c>
      <c r="D16" s="2" t="s">
        <v>6</v>
      </c>
      <c r="E16" s="6">
        <v>96</v>
      </c>
      <c r="F16" s="9">
        <f>H16/8</f>
        <v>3.40625</v>
      </c>
      <c r="G16" s="12">
        <f t="shared" si="0"/>
        <v>0.28385416666666669</v>
      </c>
      <c r="H16" s="9">
        <v>27.25</v>
      </c>
      <c r="I16" s="5" t="s">
        <v>32</v>
      </c>
    </row>
    <row r="17" spans="1:10" ht="15" customHeight="1" x14ac:dyDescent="0.25">
      <c r="A17" s="6">
        <v>67012</v>
      </c>
      <c r="B17" s="2" t="s">
        <v>84</v>
      </c>
      <c r="C17" s="2" t="s">
        <v>4</v>
      </c>
      <c r="D17" s="2" t="s">
        <v>6</v>
      </c>
      <c r="E17" s="6">
        <v>96</v>
      </c>
      <c r="F17" s="9">
        <f>H17/8</f>
        <v>4.5999999999999996</v>
      </c>
      <c r="G17" s="12">
        <f t="shared" si="0"/>
        <v>0.3833333333333333</v>
      </c>
      <c r="H17" s="9">
        <v>36.799999999999997</v>
      </c>
      <c r="I17" s="5" t="s">
        <v>32</v>
      </c>
      <c r="J17" s="23"/>
    </row>
    <row r="18" spans="1:10" ht="15" customHeight="1" x14ac:dyDescent="0.25">
      <c r="A18" s="7">
        <v>67005</v>
      </c>
      <c r="B18" s="2" t="s">
        <v>48</v>
      </c>
      <c r="C18" s="2" t="s">
        <v>4</v>
      </c>
      <c r="D18" s="2" t="s">
        <v>6</v>
      </c>
      <c r="E18" s="6">
        <v>24</v>
      </c>
      <c r="F18" s="9">
        <f t="shared" ref="F18:F26" si="1">H18/2</f>
        <v>6.125</v>
      </c>
      <c r="G18" s="12">
        <f t="shared" si="0"/>
        <v>0.51041666666666663</v>
      </c>
      <c r="H18" s="9">
        <v>12.25</v>
      </c>
      <c r="I18" s="5" t="s">
        <v>32</v>
      </c>
    </row>
    <row r="19" spans="1:10" ht="15" customHeight="1" x14ac:dyDescent="0.25">
      <c r="A19" s="7">
        <v>67006</v>
      </c>
      <c r="B19" s="2" t="s">
        <v>43</v>
      </c>
      <c r="C19" s="2" t="s">
        <v>4</v>
      </c>
      <c r="D19" s="2" t="s">
        <v>6</v>
      </c>
      <c r="E19" s="6">
        <v>24</v>
      </c>
      <c r="F19" s="9">
        <f t="shared" si="1"/>
        <v>6.125</v>
      </c>
      <c r="G19" s="12">
        <f t="shared" si="0"/>
        <v>0.51041666666666663</v>
      </c>
      <c r="H19" s="9">
        <v>12.25</v>
      </c>
      <c r="I19" s="5" t="s">
        <v>32</v>
      </c>
    </row>
    <row r="20" spans="1:10" ht="15" customHeight="1" x14ac:dyDescent="0.25">
      <c r="A20" s="25">
        <v>67029</v>
      </c>
      <c r="B20" s="2" t="s">
        <v>72</v>
      </c>
      <c r="C20" s="2" t="s">
        <v>4</v>
      </c>
      <c r="D20" s="2" t="s">
        <v>58</v>
      </c>
      <c r="E20" s="6">
        <v>24</v>
      </c>
      <c r="F20" s="9">
        <f t="shared" si="1"/>
        <v>6</v>
      </c>
      <c r="G20" s="12">
        <f t="shared" si="0"/>
        <v>0.5</v>
      </c>
      <c r="H20" s="9">
        <v>12</v>
      </c>
      <c r="I20" s="5" t="s">
        <v>32</v>
      </c>
    </row>
    <row r="21" spans="1:10" ht="15" customHeight="1" x14ac:dyDescent="0.25">
      <c r="A21" s="7">
        <v>67027</v>
      </c>
      <c r="B21" s="2" t="s">
        <v>71</v>
      </c>
      <c r="C21" s="2" t="s">
        <v>4</v>
      </c>
      <c r="D21" s="2" t="s">
        <v>58</v>
      </c>
      <c r="E21" s="6">
        <v>24</v>
      </c>
      <c r="F21" s="9">
        <f t="shared" si="1"/>
        <v>6</v>
      </c>
      <c r="G21" s="12">
        <f t="shared" si="0"/>
        <v>0.5</v>
      </c>
      <c r="H21" s="9">
        <v>12</v>
      </c>
      <c r="I21" s="5" t="s">
        <v>32</v>
      </c>
    </row>
    <row r="22" spans="1:10" ht="15" customHeight="1" x14ac:dyDescent="0.25">
      <c r="A22" s="7">
        <v>67028</v>
      </c>
      <c r="B22" s="2" t="s">
        <v>73</v>
      </c>
      <c r="C22" s="2" t="s">
        <v>4</v>
      </c>
      <c r="D22" s="2" t="s">
        <v>58</v>
      </c>
      <c r="E22" s="6">
        <v>24</v>
      </c>
      <c r="F22" s="9">
        <f t="shared" si="1"/>
        <v>6</v>
      </c>
      <c r="G22" s="12">
        <f t="shared" si="0"/>
        <v>0.5</v>
      </c>
      <c r="H22" s="9">
        <v>12</v>
      </c>
      <c r="I22" s="5" t="s">
        <v>32</v>
      </c>
    </row>
    <row r="23" spans="1:10" ht="15" customHeight="1" x14ac:dyDescent="0.25">
      <c r="A23" s="6">
        <v>50083</v>
      </c>
      <c r="B23" s="2" t="s">
        <v>79</v>
      </c>
      <c r="C23" s="2" t="s">
        <v>47</v>
      </c>
      <c r="D23" s="2" t="s">
        <v>6</v>
      </c>
      <c r="E23" s="6">
        <v>24</v>
      </c>
      <c r="F23" s="9">
        <f t="shared" si="1"/>
        <v>3.5249999999999999</v>
      </c>
      <c r="G23" s="12">
        <f t="shared" si="0"/>
        <v>0.29375000000000001</v>
      </c>
      <c r="H23" s="9">
        <v>7.05</v>
      </c>
      <c r="I23" s="5" t="s">
        <v>32</v>
      </c>
    </row>
    <row r="24" spans="1:10" ht="15" customHeight="1" x14ac:dyDescent="0.25">
      <c r="A24" s="6">
        <v>50082</v>
      </c>
      <c r="B24" s="2" t="s">
        <v>78</v>
      </c>
      <c r="C24" s="2" t="s">
        <v>47</v>
      </c>
      <c r="D24" s="2" t="s">
        <v>6</v>
      </c>
      <c r="E24" s="6">
        <v>24</v>
      </c>
      <c r="F24" s="9">
        <f t="shared" si="1"/>
        <v>3.5249999999999999</v>
      </c>
      <c r="G24" s="12">
        <f t="shared" si="0"/>
        <v>0.29375000000000001</v>
      </c>
      <c r="H24" s="9">
        <v>7.05</v>
      </c>
      <c r="I24" s="5" t="s">
        <v>32</v>
      </c>
    </row>
    <row r="25" spans="1:10" ht="15" customHeight="1" x14ac:dyDescent="0.25">
      <c r="A25" s="7">
        <v>67007</v>
      </c>
      <c r="B25" s="2" t="s">
        <v>44</v>
      </c>
      <c r="C25" s="2" t="s">
        <v>4</v>
      </c>
      <c r="D25" s="2" t="s">
        <v>6</v>
      </c>
      <c r="E25" s="6">
        <v>24</v>
      </c>
      <c r="F25" s="9">
        <f t="shared" si="1"/>
        <v>6.125</v>
      </c>
      <c r="G25" s="12">
        <f t="shared" si="0"/>
        <v>0.51041666666666663</v>
      </c>
      <c r="H25" s="9">
        <v>12.25</v>
      </c>
      <c r="I25" s="5" t="s">
        <v>32</v>
      </c>
    </row>
    <row r="26" spans="1:10" ht="15" customHeight="1" x14ac:dyDescent="0.25">
      <c r="A26" s="6">
        <v>40533</v>
      </c>
      <c r="B26" s="2" t="s">
        <v>45</v>
      </c>
      <c r="C26" s="2" t="s">
        <v>3</v>
      </c>
      <c r="D26" s="2" t="s">
        <v>6</v>
      </c>
      <c r="E26" s="6">
        <v>24</v>
      </c>
      <c r="F26" s="9">
        <f t="shared" si="1"/>
        <v>3.85</v>
      </c>
      <c r="G26" s="12">
        <f t="shared" si="0"/>
        <v>0.32083333333333336</v>
      </c>
      <c r="H26" s="9">
        <v>7.7</v>
      </c>
      <c r="I26" s="5" t="s">
        <v>32</v>
      </c>
    </row>
    <row r="27" spans="1:10" ht="15" customHeight="1" x14ac:dyDescent="0.25">
      <c r="A27" s="6">
        <v>67008</v>
      </c>
      <c r="B27" s="2" t="s">
        <v>46</v>
      </c>
      <c r="C27" s="2" t="s">
        <v>4</v>
      </c>
      <c r="D27" s="2" t="s">
        <v>6</v>
      </c>
      <c r="E27" s="6">
        <v>96</v>
      </c>
      <c r="F27" s="9">
        <f>H27/8</f>
        <v>3.40625</v>
      </c>
      <c r="G27" s="12">
        <f t="shared" si="0"/>
        <v>0.28385416666666669</v>
      </c>
      <c r="H27" s="9">
        <v>27.25</v>
      </c>
      <c r="I27" s="5" t="s">
        <v>32</v>
      </c>
    </row>
    <row r="28" spans="1:10" ht="15" customHeight="1" x14ac:dyDescent="0.25">
      <c r="A28" s="7">
        <v>50062</v>
      </c>
      <c r="B28" s="3" t="s">
        <v>60</v>
      </c>
      <c r="C28" s="3" t="s">
        <v>47</v>
      </c>
      <c r="D28" s="3" t="s">
        <v>6</v>
      </c>
      <c r="E28" s="7">
        <v>24</v>
      </c>
      <c r="F28" s="9">
        <f>H28/2</f>
        <v>4.95</v>
      </c>
      <c r="G28" s="12">
        <f t="shared" si="0"/>
        <v>0.41250000000000003</v>
      </c>
      <c r="H28" s="9">
        <v>9.9</v>
      </c>
      <c r="I28" s="5" t="s">
        <v>32</v>
      </c>
    </row>
    <row r="29" spans="1:10" ht="15" customHeight="1" x14ac:dyDescent="0.25">
      <c r="A29" s="7">
        <v>50060</v>
      </c>
      <c r="B29" s="3" t="s">
        <v>59</v>
      </c>
      <c r="C29" s="3" t="s">
        <v>47</v>
      </c>
      <c r="D29" s="3" t="s">
        <v>6</v>
      </c>
      <c r="E29" s="7">
        <v>24</v>
      </c>
      <c r="F29" s="9">
        <f>H29/2</f>
        <v>4.95</v>
      </c>
      <c r="G29" s="12">
        <f t="shared" si="0"/>
        <v>0.41250000000000003</v>
      </c>
      <c r="H29" s="9">
        <v>9.9</v>
      </c>
      <c r="I29" s="5" t="s">
        <v>32</v>
      </c>
    </row>
    <row r="30" spans="1:10" x14ac:dyDescent="0.25">
      <c r="A30" s="6">
        <v>67015</v>
      </c>
      <c r="B30" s="2" t="s">
        <v>87</v>
      </c>
      <c r="C30" s="2" t="s">
        <v>4</v>
      </c>
      <c r="D30" s="2" t="s">
        <v>9</v>
      </c>
      <c r="E30" s="6">
        <v>96</v>
      </c>
      <c r="F30" s="9">
        <f>H30/8</f>
        <v>5.2249999999999996</v>
      </c>
      <c r="G30" s="12">
        <f t="shared" si="0"/>
        <v>0.43541666666666662</v>
      </c>
      <c r="H30" s="9">
        <v>41.8</v>
      </c>
      <c r="I30" s="5" t="s">
        <v>32</v>
      </c>
    </row>
    <row r="31" spans="1:10" ht="15" customHeight="1" x14ac:dyDescent="0.25">
      <c r="A31" s="6">
        <v>63006</v>
      </c>
      <c r="B31" s="2" t="s">
        <v>41</v>
      </c>
      <c r="C31" s="2" t="s">
        <v>47</v>
      </c>
      <c r="D31" s="2" t="s">
        <v>6</v>
      </c>
      <c r="E31" s="6">
        <v>24</v>
      </c>
      <c r="F31" s="9">
        <f>H31/2</f>
        <v>3.5249999999999999</v>
      </c>
      <c r="G31" s="12">
        <f t="shared" si="0"/>
        <v>0.29375000000000001</v>
      </c>
      <c r="H31" s="9">
        <v>7.05</v>
      </c>
      <c r="I31" s="5" t="s">
        <v>32</v>
      </c>
    </row>
    <row r="32" spans="1:10" ht="15" customHeight="1" x14ac:dyDescent="0.25">
      <c r="A32" s="6">
        <v>63008</v>
      </c>
      <c r="B32" s="2" t="s">
        <v>42</v>
      </c>
      <c r="C32" s="2" t="s">
        <v>47</v>
      </c>
      <c r="D32" s="2" t="s">
        <v>6</v>
      </c>
      <c r="E32" s="6">
        <v>24</v>
      </c>
      <c r="F32" s="9">
        <f>H32/2</f>
        <v>3.5249999999999999</v>
      </c>
      <c r="G32" s="12">
        <f t="shared" si="0"/>
        <v>0.29375000000000001</v>
      </c>
      <c r="H32" s="9">
        <v>7.05</v>
      </c>
      <c r="I32" s="5" t="s">
        <v>32</v>
      </c>
    </row>
    <row r="33" spans="1:11" ht="15" customHeight="1" x14ac:dyDescent="0.25">
      <c r="A33" s="24" t="s">
        <v>69</v>
      </c>
      <c r="B33" s="2" t="s">
        <v>94</v>
      </c>
      <c r="C33" s="2" t="s">
        <v>4</v>
      </c>
      <c r="D33" s="2" t="s">
        <v>35</v>
      </c>
      <c r="E33" s="6">
        <v>96</v>
      </c>
      <c r="F33" s="9">
        <f>H33/8</f>
        <v>3.40625</v>
      </c>
      <c r="G33" s="12">
        <f t="shared" si="0"/>
        <v>0.28385416666666669</v>
      </c>
      <c r="H33" s="9">
        <v>27.25</v>
      </c>
      <c r="I33" s="5" t="s">
        <v>32</v>
      </c>
      <c r="K33" s="1" t="s">
        <v>74</v>
      </c>
    </row>
    <row r="34" spans="1:11" ht="15" customHeight="1" x14ac:dyDescent="0.25">
      <c r="A34" s="24" t="s">
        <v>69</v>
      </c>
      <c r="B34" s="2" t="s">
        <v>93</v>
      </c>
      <c r="C34" s="2" t="s">
        <v>4</v>
      </c>
      <c r="D34" s="2" t="s">
        <v>35</v>
      </c>
      <c r="E34" s="6">
        <v>96</v>
      </c>
      <c r="F34" s="9">
        <f>H34/8</f>
        <v>3.40625</v>
      </c>
      <c r="G34" s="12">
        <f t="shared" si="0"/>
        <v>0.28385416666666669</v>
      </c>
      <c r="H34" s="9">
        <v>27.25</v>
      </c>
      <c r="I34" s="5" t="s">
        <v>32</v>
      </c>
      <c r="K34" s="1" t="s">
        <v>74</v>
      </c>
    </row>
    <row r="35" spans="1:11" ht="15" customHeight="1" x14ac:dyDescent="0.25">
      <c r="A35" s="6">
        <v>73092</v>
      </c>
      <c r="B35" s="2" t="s">
        <v>24</v>
      </c>
      <c r="C35" s="2" t="s">
        <v>11</v>
      </c>
      <c r="D35" s="2" t="s">
        <v>8</v>
      </c>
      <c r="E35" s="6">
        <v>100</v>
      </c>
      <c r="F35" s="9">
        <f>H35/100*12</f>
        <v>3.24</v>
      </c>
      <c r="G35" s="12">
        <f t="shared" si="0"/>
        <v>0.27</v>
      </c>
      <c r="H35" s="9">
        <v>27</v>
      </c>
      <c r="I35" s="5" t="s">
        <v>32</v>
      </c>
    </row>
    <row r="36" spans="1:11" ht="15" customHeight="1" x14ac:dyDescent="0.25">
      <c r="A36" s="6">
        <v>73097</v>
      </c>
      <c r="B36" s="2" t="s">
        <v>31</v>
      </c>
      <c r="C36" s="2" t="s">
        <v>11</v>
      </c>
      <c r="D36" s="2" t="s">
        <v>8</v>
      </c>
      <c r="E36" s="6">
        <v>100</v>
      </c>
      <c r="F36" s="9">
        <f>H36/100*12</f>
        <v>3.24</v>
      </c>
      <c r="G36" s="12">
        <f t="shared" si="0"/>
        <v>0.27</v>
      </c>
      <c r="H36" s="9">
        <v>27</v>
      </c>
      <c r="I36" s="5" t="s">
        <v>32</v>
      </c>
    </row>
    <row r="37" spans="1:11" ht="15" customHeight="1" x14ac:dyDescent="0.25">
      <c r="A37" s="6">
        <v>50217</v>
      </c>
      <c r="B37" s="2" t="s">
        <v>29</v>
      </c>
      <c r="C37" s="2" t="s">
        <v>10</v>
      </c>
      <c r="D37" s="2" t="s">
        <v>7</v>
      </c>
      <c r="E37" s="6">
        <v>96</v>
      </c>
      <c r="F37" s="9">
        <f>H37/8</f>
        <v>3.5</v>
      </c>
      <c r="G37" s="12">
        <f t="shared" si="0"/>
        <v>0.29166666666666669</v>
      </c>
      <c r="H37" s="9">
        <v>28</v>
      </c>
      <c r="I37" s="5" t="s">
        <v>32</v>
      </c>
    </row>
    <row r="38" spans="1:11" ht="15" customHeight="1" x14ac:dyDescent="0.25">
      <c r="A38" s="6">
        <v>50216</v>
      </c>
      <c r="B38" s="2" t="s">
        <v>28</v>
      </c>
      <c r="C38" s="2" t="s">
        <v>10</v>
      </c>
      <c r="D38" s="2" t="s">
        <v>7</v>
      </c>
      <c r="E38" s="6">
        <v>96</v>
      </c>
      <c r="F38" s="9">
        <f>H38/8</f>
        <v>3.5</v>
      </c>
      <c r="G38" s="12">
        <f t="shared" si="0"/>
        <v>0.29166666666666669</v>
      </c>
      <c r="H38" s="9">
        <v>28</v>
      </c>
      <c r="I38" s="5" t="s">
        <v>32</v>
      </c>
    </row>
    <row r="39" spans="1:11" ht="15" customHeight="1" x14ac:dyDescent="0.25">
      <c r="A39" s="6">
        <v>50215</v>
      </c>
      <c r="B39" s="2" t="s">
        <v>27</v>
      </c>
      <c r="C39" s="2" t="s">
        <v>10</v>
      </c>
      <c r="D39" s="2" t="s">
        <v>7</v>
      </c>
      <c r="E39" s="6">
        <v>96</v>
      </c>
      <c r="F39" s="9">
        <f>H39/8</f>
        <v>3.5</v>
      </c>
      <c r="G39" s="12">
        <f t="shared" si="0"/>
        <v>0.29166666666666669</v>
      </c>
      <c r="H39" s="9">
        <v>28</v>
      </c>
      <c r="I39" s="5" t="s">
        <v>32</v>
      </c>
    </row>
    <row r="40" spans="1:11" ht="15" customHeight="1" x14ac:dyDescent="0.25">
      <c r="A40" s="6">
        <v>50244</v>
      </c>
      <c r="B40" s="2" t="s">
        <v>25</v>
      </c>
      <c r="C40" s="2" t="s">
        <v>80</v>
      </c>
      <c r="D40" s="2" t="s">
        <v>7</v>
      </c>
      <c r="E40" s="6">
        <v>24</v>
      </c>
      <c r="F40" s="9">
        <f>H40/2</f>
        <v>3.5249999999999999</v>
      </c>
      <c r="G40" s="12">
        <f t="shared" si="0"/>
        <v>0.29375000000000001</v>
      </c>
      <c r="H40" s="9">
        <v>7.05</v>
      </c>
      <c r="I40" s="5" t="s">
        <v>32</v>
      </c>
    </row>
    <row r="41" spans="1:11" ht="15" customHeight="1" x14ac:dyDescent="0.25">
      <c r="A41" s="6">
        <v>50245</v>
      </c>
      <c r="B41" s="2" t="s">
        <v>26</v>
      </c>
      <c r="C41" s="2" t="s">
        <v>80</v>
      </c>
      <c r="D41" s="2" t="s">
        <v>7</v>
      </c>
      <c r="E41" s="6">
        <v>24</v>
      </c>
      <c r="F41" s="9">
        <f>H41/2</f>
        <v>3.5249999999999999</v>
      </c>
      <c r="G41" s="12">
        <f t="shared" si="0"/>
        <v>0.29375000000000001</v>
      </c>
      <c r="H41" s="9">
        <v>7.05</v>
      </c>
      <c r="I41" s="5" t="s">
        <v>32</v>
      </c>
    </row>
    <row r="42" spans="1:11" ht="15" customHeight="1" x14ac:dyDescent="0.25">
      <c r="A42" s="6">
        <v>80074</v>
      </c>
      <c r="B42" s="3" t="s">
        <v>56</v>
      </c>
      <c r="C42" s="3" t="s">
        <v>88</v>
      </c>
      <c r="D42" s="3" t="s">
        <v>55</v>
      </c>
      <c r="E42" s="7">
        <v>84</v>
      </c>
      <c r="F42" s="10">
        <f>H42/84*12</f>
        <v>4.8428571428571434</v>
      </c>
      <c r="G42" s="12">
        <f t="shared" si="0"/>
        <v>0.40357142857142864</v>
      </c>
      <c r="H42" s="9">
        <v>33.9</v>
      </c>
      <c r="I42" s="5" t="s">
        <v>32</v>
      </c>
    </row>
    <row r="43" spans="1:11" ht="15" customHeight="1" x14ac:dyDescent="0.25">
      <c r="A43" s="6">
        <v>80075</v>
      </c>
      <c r="B43" s="3" t="s">
        <v>57</v>
      </c>
      <c r="C43" s="3" t="s">
        <v>88</v>
      </c>
      <c r="D43" s="3" t="s">
        <v>55</v>
      </c>
      <c r="E43" s="7">
        <v>84</v>
      </c>
      <c r="F43" s="10">
        <f>H43/84*12</f>
        <v>4.8428571428571434</v>
      </c>
      <c r="G43" s="12">
        <f t="shared" si="0"/>
        <v>0.40357142857142864</v>
      </c>
      <c r="H43" s="9">
        <v>33.9</v>
      </c>
      <c r="I43" s="5" t="s">
        <v>32</v>
      </c>
    </row>
    <row r="44" spans="1:11" ht="15" customHeight="1" x14ac:dyDescent="0.25">
      <c r="A44" s="6">
        <v>80080</v>
      </c>
      <c r="B44" s="3" t="s">
        <v>52</v>
      </c>
      <c r="C44" s="3" t="s">
        <v>95</v>
      </c>
      <c r="D44" s="3" t="s">
        <v>7</v>
      </c>
      <c r="E44" s="7">
        <v>90</v>
      </c>
      <c r="F44" s="10">
        <f>H44/90*12</f>
        <v>4.7399999999999993</v>
      </c>
      <c r="G44" s="12">
        <f t="shared" si="0"/>
        <v>0.39499999999999996</v>
      </c>
      <c r="H44" s="9">
        <v>35.549999999999997</v>
      </c>
      <c r="I44" s="5" t="s">
        <v>32</v>
      </c>
    </row>
    <row r="45" spans="1:11" ht="15" customHeight="1" x14ac:dyDescent="0.25">
      <c r="A45" s="6" t="s">
        <v>50</v>
      </c>
      <c r="B45" s="3" t="s">
        <v>53</v>
      </c>
      <c r="C45" s="3" t="s">
        <v>54</v>
      </c>
      <c r="D45" s="3" t="s">
        <v>7</v>
      </c>
      <c r="E45" s="7">
        <v>90</v>
      </c>
      <c r="F45" s="10">
        <f>H45/90*12</f>
        <v>4.7399999999999993</v>
      </c>
      <c r="G45" s="12">
        <f t="shared" si="0"/>
        <v>0.39499999999999996</v>
      </c>
      <c r="H45" s="9">
        <v>35.549999999999997</v>
      </c>
      <c r="I45" s="5" t="s">
        <v>32</v>
      </c>
    </row>
    <row r="46" spans="1:11" ht="15" customHeight="1" x14ac:dyDescent="0.25">
      <c r="A46" s="6">
        <v>80082</v>
      </c>
      <c r="B46" s="3" t="s">
        <v>30</v>
      </c>
      <c r="C46" s="3" t="s">
        <v>95</v>
      </c>
      <c r="D46" s="3" t="s">
        <v>7</v>
      </c>
      <c r="E46" s="7">
        <v>90</v>
      </c>
      <c r="F46" s="10">
        <f>H46/90*12</f>
        <v>4.7399999999999993</v>
      </c>
      <c r="G46" s="12">
        <f t="shared" si="0"/>
        <v>0.39499999999999996</v>
      </c>
      <c r="H46" s="9">
        <v>35.549999999999997</v>
      </c>
      <c r="I46" s="5" t="s">
        <v>32</v>
      </c>
    </row>
    <row r="47" spans="1:11" ht="15" customHeight="1" x14ac:dyDescent="0.25">
      <c r="A47" s="6">
        <v>80050</v>
      </c>
      <c r="B47" s="3" t="s">
        <v>51</v>
      </c>
      <c r="C47" s="3" t="s">
        <v>95</v>
      </c>
      <c r="D47" s="3" t="s">
        <v>7</v>
      </c>
      <c r="E47" s="7">
        <v>90</v>
      </c>
      <c r="F47" s="10">
        <f>H47/90*12</f>
        <v>4.7399999999999993</v>
      </c>
      <c r="G47" s="12">
        <f t="shared" si="0"/>
        <v>0.39499999999999996</v>
      </c>
      <c r="H47" s="9">
        <v>35.549999999999997</v>
      </c>
      <c r="I47" s="5" t="s">
        <v>32</v>
      </c>
    </row>
    <row r="48" spans="1:11" ht="15" customHeight="1" x14ac:dyDescent="0.25">
      <c r="A48" s="6">
        <v>73113</v>
      </c>
      <c r="B48" s="2" t="s">
        <v>40</v>
      </c>
      <c r="C48" s="2" t="s">
        <v>10</v>
      </c>
      <c r="D48" s="2" t="s">
        <v>7</v>
      </c>
      <c r="E48" s="6">
        <v>96</v>
      </c>
      <c r="F48" s="9">
        <f>H48/8</f>
        <v>4.75</v>
      </c>
      <c r="G48" s="12">
        <f t="shared" si="0"/>
        <v>0.39583333333333331</v>
      </c>
      <c r="H48" s="9">
        <v>38</v>
      </c>
      <c r="I48" s="5" t="s">
        <v>32</v>
      </c>
    </row>
    <row r="49" spans="1:9" ht="15" customHeight="1" x14ac:dyDescent="0.25">
      <c r="A49" s="6">
        <v>73110</v>
      </c>
      <c r="B49" s="2" t="s">
        <v>38</v>
      </c>
      <c r="C49" s="2" t="s">
        <v>10</v>
      </c>
      <c r="D49" s="2" t="s">
        <v>7</v>
      </c>
      <c r="E49" s="6">
        <v>96</v>
      </c>
      <c r="F49" s="9">
        <f>H49/8</f>
        <v>4.75</v>
      </c>
      <c r="G49" s="12">
        <f t="shared" si="0"/>
        <v>0.39583333333333331</v>
      </c>
      <c r="H49" s="9">
        <v>38</v>
      </c>
      <c r="I49" s="5" t="s">
        <v>32</v>
      </c>
    </row>
    <row r="50" spans="1:9" ht="15" customHeight="1" x14ac:dyDescent="0.25">
      <c r="A50" s="6">
        <v>73112</v>
      </c>
      <c r="B50" s="2" t="s">
        <v>39</v>
      </c>
      <c r="C50" s="2" t="s">
        <v>10</v>
      </c>
      <c r="D50" s="2" t="s">
        <v>7</v>
      </c>
      <c r="E50" s="6">
        <v>96</v>
      </c>
      <c r="F50" s="9">
        <f>H50/8</f>
        <v>4.75</v>
      </c>
      <c r="G50" s="12">
        <f t="shared" si="0"/>
        <v>0.39583333333333331</v>
      </c>
      <c r="H50" s="9">
        <v>38</v>
      </c>
      <c r="I50" s="5" t="s">
        <v>32</v>
      </c>
    </row>
    <row r="51" spans="1:9" ht="15" customHeight="1" x14ac:dyDescent="0.25">
      <c r="A51" s="7">
        <v>67017</v>
      </c>
      <c r="B51" s="2" t="s">
        <v>81</v>
      </c>
      <c r="C51" s="2" t="s">
        <v>4</v>
      </c>
      <c r="D51" s="2" t="s">
        <v>35</v>
      </c>
      <c r="E51" s="6">
        <v>96</v>
      </c>
      <c r="F51" s="9">
        <f>H51/8</f>
        <v>3.40625</v>
      </c>
      <c r="G51" s="12">
        <f t="shared" si="0"/>
        <v>0.28385416666666669</v>
      </c>
      <c r="H51" s="9">
        <v>27.25</v>
      </c>
      <c r="I51" s="5" t="s">
        <v>32</v>
      </c>
    </row>
    <row r="52" spans="1:9" ht="15" customHeight="1" x14ac:dyDescent="0.25">
      <c r="A52" s="6">
        <v>70541</v>
      </c>
      <c r="B52" s="2" t="s">
        <v>82</v>
      </c>
      <c r="C52" s="2" t="s">
        <v>77</v>
      </c>
      <c r="D52" s="2" t="s">
        <v>7</v>
      </c>
      <c r="E52" s="6">
        <v>24</v>
      </c>
      <c r="F52" s="9">
        <f>H52/2</f>
        <v>9.625</v>
      </c>
      <c r="G52" s="17">
        <f>H52/E52</f>
        <v>0.80208333333333337</v>
      </c>
      <c r="H52" s="9">
        <v>19.25</v>
      </c>
      <c r="I52" s="5" t="s">
        <v>32</v>
      </c>
    </row>
    <row r="53" spans="1:9" ht="15" customHeight="1" x14ac:dyDescent="0.25">
      <c r="A53" s="7">
        <v>67004</v>
      </c>
      <c r="B53" s="2" t="s">
        <v>85</v>
      </c>
      <c r="C53" s="2" t="s">
        <v>4</v>
      </c>
      <c r="D53" s="2" t="s">
        <v>6</v>
      </c>
      <c r="E53" s="6">
        <v>96</v>
      </c>
      <c r="F53" s="9">
        <f>H53/8</f>
        <v>4.5999999999999996</v>
      </c>
      <c r="G53" s="12">
        <f>F53/12</f>
        <v>0.3833333333333333</v>
      </c>
      <c r="H53" s="9">
        <v>36.799999999999997</v>
      </c>
      <c r="I53" s="5" t="s">
        <v>32</v>
      </c>
    </row>
    <row r="54" spans="1:9" ht="15" customHeight="1" x14ac:dyDescent="0.25">
      <c r="A54" s="7">
        <v>21003</v>
      </c>
      <c r="B54" s="3" t="s">
        <v>68</v>
      </c>
      <c r="C54" s="3" t="s">
        <v>65</v>
      </c>
      <c r="D54" s="3" t="s">
        <v>6</v>
      </c>
      <c r="E54" s="7">
        <v>32</v>
      </c>
      <c r="F54" s="9">
        <f>H54/32*12</f>
        <v>11.681249999999999</v>
      </c>
      <c r="G54" s="12">
        <f>H54/32</f>
        <v>0.97343749999999996</v>
      </c>
      <c r="H54" s="9">
        <v>31.15</v>
      </c>
      <c r="I54" s="5" t="s">
        <v>32</v>
      </c>
    </row>
    <row r="55" spans="1:9" ht="15" customHeight="1" x14ac:dyDescent="0.25">
      <c r="A55" s="7">
        <v>21002</v>
      </c>
      <c r="B55" s="3" t="s">
        <v>66</v>
      </c>
      <c r="C55" s="3" t="s">
        <v>65</v>
      </c>
      <c r="D55" s="3" t="s">
        <v>6</v>
      </c>
      <c r="E55" s="7">
        <v>32</v>
      </c>
      <c r="F55" s="9">
        <f>H55/32*12</f>
        <v>11.681249999999999</v>
      </c>
      <c r="G55" s="12">
        <f>H55/32</f>
        <v>0.97343749999999996</v>
      </c>
      <c r="H55" s="9">
        <v>31.15</v>
      </c>
      <c r="I55" s="5" t="s">
        <v>32</v>
      </c>
    </row>
    <row r="56" spans="1:9" ht="15" customHeight="1" x14ac:dyDescent="0.25">
      <c r="A56" s="7">
        <v>21005</v>
      </c>
      <c r="B56" s="3" t="s">
        <v>67</v>
      </c>
      <c r="C56" s="3" t="s">
        <v>65</v>
      </c>
      <c r="D56" s="3" t="s">
        <v>6</v>
      </c>
      <c r="E56" s="7">
        <v>32</v>
      </c>
      <c r="F56" s="9">
        <f>H56/32*12</f>
        <v>11.681249999999999</v>
      </c>
      <c r="G56" s="12">
        <f>H56/32</f>
        <v>0.97343749999999996</v>
      </c>
      <c r="H56" s="9">
        <v>31.15</v>
      </c>
      <c r="I56" s="5" t="s">
        <v>32</v>
      </c>
    </row>
    <row r="57" spans="1:9" ht="15" customHeight="1" x14ac:dyDescent="0.25">
      <c r="A57" s="7">
        <v>21007</v>
      </c>
      <c r="B57" s="3" t="s">
        <v>64</v>
      </c>
      <c r="C57" s="3" t="s">
        <v>65</v>
      </c>
      <c r="D57" s="3" t="s">
        <v>6</v>
      </c>
      <c r="E57" s="7">
        <v>32</v>
      </c>
      <c r="F57" s="9">
        <f>H57/32*12</f>
        <v>11.681249999999999</v>
      </c>
      <c r="G57" s="12">
        <f>H57/32</f>
        <v>0.97343749999999996</v>
      </c>
      <c r="H57" s="9">
        <v>31.15</v>
      </c>
      <c r="I57" s="5" t="s">
        <v>32</v>
      </c>
    </row>
    <row r="58" spans="1:9" x14ac:dyDescent="0.25">
      <c r="A58" s="7"/>
      <c r="B58" s="26" t="s">
        <v>101</v>
      </c>
      <c r="C58" s="2"/>
      <c r="D58" s="2"/>
      <c r="F58" s="9"/>
      <c r="G58" s="12"/>
      <c r="H58" s="9"/>
      <c r="I58" s="14"/>
    </row>
    <row r="59" spans="1:9" x14ac:dyDescent="0.25">
      <c r="B59" s="15" t="s">
        <v>18</v>
      </c>
    </row>
    <row r="60" spans="1:9" ht="13.2" x14ac:dyDescent="0.25">
      <c r="A60" s="19" t="s">
        <v>99</v>
      </c>
      <c r="B60" s="20"/>
      <c r="C60" s="20"/>
      <c r="D60" s="20"/>
      <c r="E60" s="21"/>
      <c r="F60" s="22"/>
      <c r="G60" s="22"/>
      <c r="H60" s="22"/>
    </row>
    <row r="61" spans="1:9" ht="13.2" x14ac:dyDescent="0.25">
      <c r="A61" s="19" t="s">
        <v>96</v>
      </c>
      <c r="B61" s="20"/>
      <c r="C61" s="20"/>
      <c r="D61" s="20"/>
      <c r="E61" s="21"/>
      <c r="F61" s="22"/>
      <c r="G61" s="22"/>
      <c r="H61" s="22"/>
    </row>
    <row r="62" spans="1:9" ht="13.2" x14ac:dyDescent="0.25">
      <c r="A62" s="19" t="s">
        <v>97</v>
      </c>
      <c r="B62" s="20"/>
      <c r="C62" s="20"/>
      <c r="D62" s="20"/>
      <c r="E62" s="21"/>
      <c r="F62" s="22"/>
      <c r="G62" s="22"/>
      <c r="H62" s="22"/>
    </row>
    <row r="63" spans="1:9" ht="13.2" x14ac:dyDescent="0.25">
      <c r="A63" s="19" t="s">
        <v>103</v>
      </c>
      <c r="B63" s="20"/>
      <c r="C63" s="20"/>
      <c r="D63" s="20"/>
      <c r="E63" s="21"/>
      <c r="F63" s="22"/>
      <c r="G63" s="22"/>
      <c r="H63" s="22"/>
    </row>
    <row r="64" spans="1:9" ht="13.2" x14ac:dyDescent="0.25">
      <c r="A64" s="19" t="s">
        <v>102</v>
      </c>
      <c r="B64" s="20"/>
      <c r="C64" s="20"/>
      <c r="D64" s="20"/>
      <c r="E64" s="21"/>
      <c r="F64" s="22"/>
      <c r="G64" s="22"/>
      <c r="H64" s="22"/>
    </row>
    <row r="65" spans="1:8" ht="13.2" x14ac:dyDescent="0.25">
      <c r="A65" s="20" t="s">
        <v>100</v>
      </c>
      <c r="B65" s="20"/>
      <c r="C65" s="20"/>
      <c r="D65" s="20"/>
      <c r="E65" s="21"/>
      <c r="F65" s="22"/>
      <c r="G65" s="22"/>
      <c r="H65" s="22"/>
    </row>
    <row r="66" spans="1:8" ht="13.2" x14ac:dyDescent="0.25">
      <c r="A66" s="20" t="s">
        <v>75</v>
      </c>
      <c r="B66" s="20"/>
      <c r="C66" s="20"/>
      <c r="D66" s="20"/>
      <c r="E66" s="21"/>
      <c r="F66" s="22"/>
      <c r="G66" s="22"/>
      <c r="H66" s="22"/>
    </row>
    <row r="67" spans="1:8" ht="13.2" x14ac:dyDescent="0.25">
      <c r="A67" s="19"/>
      <c r="B67" s="20"/>
      <c r="C67" s="20"/>
      <c r="D67" s="20"/>
      <c r="E67" s="21"/>
      <c r="F67" s="22"/>
      <c r="G67" s="22"/>
      <c r="H67" s="22"/>
    </row>
    <row r="68" spans="1:8" x14ac:dyDescent="0.25">
      <c r="B68" s="18"/>
      <c r="C68" s="1" t="s">
        <v>19</v>
      </c>
      <c r="H68" s="16" t="s">
        <v>98</v>
      </c>
    </row>
  </sheetData>
  <sortState ref="A4:K57">
    <sortCondition ref="B4:B57"/>
  </sortState>
  <mergeCells count="6">
    <mergeCell ref="I1:I3"/>
    <mergeCell ref="B2:E2"/>
    <mergeCell ref="B1:E1"/>
    <mergeCell ref="F2:F3"/>
    <mergeCell ref="G2:G3"/>
    <mergeCell ref="H2:H3"/>
  </mergeCells>
  <printOptions gridLines="1"/>
  <pageMargins left="0.15" right="0" top="0.4" bottom="0" header="0.5" footer="0.5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Original</vt:lpstr>
      <vt:lpstr>Sheet1</vt:lpstr>
      <vt:lpstr>Original!Print_Area</vt:lpstr>
      <vt:lpstr>Original!Print_Titles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Imbornone</dc:creator>
  <cp:lastModifiedBy>Kim Imbornone</cp:lastModifiedBy>
  <cp:lastPrinted>2021-04-15T19:12:35Z</cp:lastPrinted>
  <dcterms:created xsi:type="dcterms:W3CDTF">2010-06-07T17:16:37Z</dcterms:created>
  <dcterms:modified xsi:type="dcterms:W3CDTF">2021-04-15T19:43:19Z</dcterms:modified>
</cp:coreProperties>
</file>