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goossens\Dropbox\Food4Schools\Mass\Bids\2021-2022\FFS\"/>
    </mc:Choice>
  </mc:AlternateContent>
  <xr:revisionPtr revIDLastSave="0" documentId="13_ncr:1_{BB0EED80-08F1-4B61-ACBA-FBC683B599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FS Item Summary" sheetId="1" r:id="rId1"/>
  </sheets>
  <externalReferences>
    <externalReference r:id="rId2"/>
  </externalReferences>
  <definedNames>
    <definedName name="end">'[1]Thurston Foods, Inc.'!$R$581</definedName>
    <definedName name="_xlnm.Print_Titles" localSheetId="0">'FFS Item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V7" i="1" s="1"/>
  <c r="R7" i="1"/>
  <c r="S4" i="1"/>
  <c r="T4" i="1" s="1"/>
  <c r="V4" i="1" l="1"/>
  <c r="R4" i="1"/>
  <c r="T7" i="1"/>
  <c r="S8" i="1" l="1"/>
  <c r="V8" i="1" s="1"/>
  <c r="R8" i="1"/>
  <c r="S3" i="1"/>
  <c r="V3" i="1" s="1"/>
  <c r="T8" i="1" l="1"/>
  <c r="T3" i="1"/>
  <c r="R3" i="1"/>
  <c r="V5" i="1" l="1"/>
  <c r="V6" i="1"/>
</calcChain>
</file>

<file path=xl/sharedStrings.xml><?xml version="1.0" encoding="utf-8"?>
<sst xmlns="http://schemas.openxmlformats.org/spreadsheetml/2006/main" count="63" uniqueCount="52">
  <si>
    <t>Description</t>
  </si>
  <si>
    <t>Approved Items</t>
  </si>
  <si>
    <t>Broker</t>
  </si>
  <si>
    <t>Allergens</t>
  </si>
  <si>
    <t>Commercial Equivalent</t>
  </si>
  <si>
    <t>Total case cost delivered to distribution</t>
  </si>
  <si>
    <t>MMA per serving</t>
  </si>
  <si>
    <t>Net cost    per case (billed by mfg.)</t>
  </si>
  <si>
    <t>Net cost per serving</t>
  </si>
  <si>
    <t>Drayage charge per case (billed by dist.)</t>
  </si>
  <si>
    <t>Net Cost per serving (including drayage)</t>
  </si>
  <si>
    <t>Net weight per case</t>
  </si>
  <si>
    <t>Servings per case</t>
  </si>
  <si>
    <t>Net wt. per svg. (oz.)</t>
  </si>
  <si>
    <t>WEBSCM material code</t>
  </si>
  <si>
    <t>WEBSCM description</t>
  </si>
  <si>
    <t>Commodity drawdown per case (lb)</t>
  </si>
  <si>
    <t>Value per pound of commodity</t>
  </si>
  <si>
    <t>Value of commodity per case</t>
  </si>
  <si>
    <t>JTM CP5049</t>
  </si>
  <si>
    <t>American Patriot</t>
  </si>
  <si>
    <t>Maid Rite 75156-94675</t>
  </si>
  <si>
    <t>At Your Service</t>
  </si>
  <si>
    <t>Waypoint</t>
  </si>
  <si>
    <t>Maid Rite 75156-93330</t>
  </si>
  <si>
    <t>Beef, taco meat, all beef, FC, boil in bag, allergen free</t>
  </si>
  <si>
    <t>JTM CP5249</t>
  </si>
  <si>
    <t>BEEF COARSE GROUND FRZ CTN-60 LB</t>
  </si>
  <si>
    <t>Beef, meatball, all beef, FC, .5 oz.</t>
  </si>
  <si>
    <t>Beef, meatball, all beef, FC, .675 oz.</t>
  </si>
  <si>
    <t>Beef patty, 2.0 oz., FC, allergen free</t>
  </si>
  <si>
    <t>Beef, patty, 3.0 oz., FC</t>
  </si>
  <si>
    <t>FFS Bid Line</t>
  </si>
  <si>
    <t>Item Extension</t>
  </si>
  <si>
    <t>Beef, patty or steak burger, 2.3 oz., FC</t>
  </si>
  <si>
    <t>MSBG WEST Annual Estimate</t>
  </si>
  <si>
    <t>(Information from 2021-2022 SEPDS)</t>
  </si>
  <si>
    <t>none</t>
  </si>
  <si>
    <t>5049CE</t>
  </si>
  <si>
    <t>5249CE</t>
  </si>
  <si>
    <t>Milk</t>
  </si>
  <si>
    <t>75156-04675</t>
  </si>
  <si>
    <t>None</t>
  </si>
  <si>
    <t>75156-03330</t>
  </si>
  <si>
    <t>No</t>
  </si>
  <si>
    <t>2 M/MA</t>
  </si>
  <si>
    <t>20.13 lbs.</t>
  </si>
  <si>
    <t>2.3 oz.</t>
  </si>
  <si>
    <t>21.25 lbs.</t>
  </si>
  <si>
    <t>2 oz.</t>
  </si>
  <si>
    <t>Tyson 10000037600</t>
  </si>
  <si>
    <t>Tyson 10000069050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</si>
</sst>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7F9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7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7" fillId="5" borderId="1" xfId="0" applyFont="1" applyFill="1" applyBorder="1" applyProtection="1"/>
    <xf numFmtId="0" fontId="7" fillId="5" borderId="0" xfId="0" applyFont="1" applyFill="1" applyProtection="1"/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>
      <protection locked="0"/>
    </xf>
    <xf numFmtId="0" fontId="6" fillId="6" borderId="1" xfId="1" applyFill="1" applyBorder="1" applyAlignment="1" applyProtection="1">
      <alignment horizontal="center" vertical="center" wrapText="1"/>
    </xf>
    <xf numFmtId="0" fontId="6" fillId="6" borderId="1" xfId="1" applyFill="1" applyBorder="1" applyAlignment="1" applyProtection="1">
      <alignment horizontal="center" vertical="center" wrapText="1"/>
      <protection locked="0"/>
    </xf>
    <xf numFmtId="0" fontId="6" fillId="3" borderId="1" xfId="1" applyFill="1" applyBorder="1" applyAlignment="1" applyProtection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164" fontId="1" fillId="4" borderId="4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left" vertical="center" wrapText="1"/>
    </xf>
    <xf numFmtId="0" fontId="6" fillId="6" borderId="1" xfId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Dropbox/Food4Schools/Mass/Bids/2018-2019/Submitted%20Bids/Grocery/Thurstons/Thurston's%20Bid%20Update%20January%202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."/>
      <sheetName val="FFS Item Summary"/>
      <sheetName val="Release Notes"/>
      <sheetName val="FFS Master List"/>
      <sheetName val="Advance"/>
      <sheetName val="Comida"/>
      <sheetName val="JTM"/>
      <sheetName val="Maid Rite"/>
      <sheetName val="Sheet1"/>
    </sheetNames>
    <sheetDataSet>
      <sheetData sheetId="0">
        <row r="581">
          <cell r="R581">
            <v>11797049.05000001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1d0xh85f4vc5ehp/75156-03330.pdf?dl=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h/6dwfhv1u9rw35y6/AACFpHQ4JsclEt5jkZrzoxh7a?dl=0" TargetMode="External"/><Relationship Id="rId7" Type="http://schemas.openxmlformats.org/officeDocument/2006/relationships/hyperlink" Target="https://www.dropbox.com/s/h9zwyq2wffvehue/75156-04675.pdf?dl=0" TargetMode="External"/><Relationship Id="rId12" Type="http://schemas.openxmlformats.org/officeDocument/2006/relationships/hyperlink" Target="https://www.dropbox.com/s/ijonvpm6jqe85ap/10000068050.pdf?dl=0" TargetMode="External"/><Relationship Id="rId2" Type="http://schemas.openxmlformats.org/officeDocument/2006/relationships/hyperlink" Target="https://www.dropbox.com/s/xdltraz7vw8bh48/CP5249.pdf?dl=0" TargetMode="External"/><Relationship Id="rId1" Type="http://schemas.openxmlformats.org/officeDocument/2006/relationships/hyperlink" Target="https://www.dropbox.com/s/h4ajpgmmw4jot8l/CP5049.pdf?dl=0" TargetMode="External"/><Relationship Id="rId6" Type="http://schemas.openxmlformats.org/officeDocument/2006/relationships/hyperlink" Target="https://www.dropbox.com/s/7zlyev9uifm3hwq/5249CE.pdf?dl=0" TargetMode="External"/><Relationship Id="rId11" Type="http://schemas.openxmlformats.org/officeDocument/2006/relationships/hyperlink" Target="https://www.dropbox.com/s/otp9jkrntdumzqw/10000013860.pdf?dl=0" TargetMode="External"/><Relationship Id="rId5" Type="http://schemas.openxmlformats.org/officeDocument/2006/relationships/hyperlink" Target="https://www.dropbox.com/s/mgzmfxpihftk5xy/5049CE.pdf?dl=0" TargetMode="External"/><Relationship Id="rId10" Type="http://schemas.openxmlformats.org/officeDocument/2006/relationships/hyperlink" Target="https://www.dropbox.com/s/i4s3dvzq9xj1g58/10000069050.pdf?dl=0" TargetMode="External"/><Relationship Id="rId4" Type="http://schemas.openxmlformats.org/officeDocument/2006/relationships/hyperlink" Target="https://www.dropbox.com/s/dy7be622sys3v2c/93330.pdf?dl=0" TargetMode="External"/><Relationship Id="rId9" Type="http://schemas.openxmlformats.org/officeDocument/2006/relationships/hyperlink" Target="https://www.dropbox.com/s/27pie579iy056t3/1000003760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W8"/>
  <sheetViews>
    <sheetView showZeros="0" tabSelected="1" zoomScale="70" zoomScaleNormal="70" workbookViewId="0">
      <selection activeCell="G5" sqref="G5:G6"/>
    </sheetView>
  </sheetViews>
  <sheetFormatPr defaultColWidth="9.140625" defaultRowHeight="0" customHeight="1" zeroHeight="1" outlineLevelCol="1" x14ac:dyDescent="0.3"/>
  <cols>
    <col min="1" max="1" width="9.140625" style="1" customWidth="1"/>
    <col min="2" max="2" width="55.28515625" style="1" customWidth="1"/>
    <col min="3" max="3" width="18.140625" style="25" customWidth="1"/>
    <col min="4" max="4" width="18.140625" style="1" customWidth="1" outlineLevel="1"/>
    <col min="5" max="5" width="14.28515625" style="12" customWidth="1" outlineLevel="1"/>
    <col min="6" max="6" width="17.42578125" style="1" customWidth="1"/>
    <col min="7" max="7" width="19" style="25" customWidth="1"/>
    <col min="8" max="8" width="15.42578125" style="1" customWidth="1"/>
    <col min="9" max="9" width="15.42578125" style="13" customWidth="1"/>
    <col min="10" max="13" width="15.5703125" style="1" customWidth="1"/>
    <col min="14" max="14" width="23.28515625" style="1" customWidth="1"/>
    <col min="15" max="17" width="15.5703125" style="1" customWidth="1"/>
    <col min="18" max="18" width="15" style="1" customWidth="1"/>
    <col min="19" max="19" width="16.140625" style="1" customWidth="1"/>
    <col min="20" max="20" width="13.7109375" style="1" customWidth="1"/>
    <col min="21" max="21" width="13.7109375" style="1" customWidth="1" outlineLevel="1"/>
    <col min="22" max="22" width="15.7109375" style="1" customWidth="1" outlineLevel="1"/>
    <col min="23" max="23" width="0.85546875" style="27" customWidth="1"/>
    <col min="24" max="16384" width="9.140625" style="43"/>
  </cols>
  <sheetData>
    <row r="1" spans="1:23" ht="51" customHeight="1" x14ac:dyDescent="0.3">
      <c r="A1" s="49" t="s">
        <v>32</v>
      </c>
      <c r="B1" s="49" t="s">
        <v>0</v>
      </c>
      <c r="C1" s="49" t="s">
        <v>1</v>
      </c>
      <c r="D1" s="49" t="s">
        <v>2</v>
      </c>
      <c r="E1" s="50" t="s">
        <v>35</v>
      </c>
      <c r="F1" s="48" t="s">
        <v>3</v>
      </c>
      <c r="G1" s="48" t="s">
        <v>4</v>
      </c>
      <c r="H1" s="54" t="s">
        <v>5</v>
      </c>
      <c r="I1" s="54" t="s">
        <v>6</v>
      </c>
      <c r="J1" s="55" t="s">
        <v>36</v>
      </c>
      <c r="K1" s="55"/>
      <c r="L1" s="55"/>
      <c r="M1" s="55"/>
      <c r="N1" s="55"/>
      <c r="O1" s="55"/>
      <c r="P1" s="55"/>
      <c r="Q1" s="55"/>
      <c r="R1" s="51" t="s">
        <v>33</v>
      </c>
      <c r="S1" s="51" t="s">
        <v>7</v>
      </c>
      <c r="T1" s="51" t="s">
        <v>8</v>
      </c>
      <c r="U1" s="51" t="s">
        <v>9</v>
      </c>
      <c r="V1" s="52" t="s">
        <v>10</v>
      </c>
    </row>
    <row r="2" spans="1:23" ht="66" customHeight="1" x14ac:dyDescent="0.3">
      <c r="A2" s="49"/>
      <c r="B2" s="49"/>
      <c r="C2" s="49"/>
      <c r="D2" s="49"/>
      <c r="E2" s="50"/>
      <c r="F2" s="48"/>
      <c r="G2" s="48"/>
      <c r="H2" s="54"/>
      <c r="I2" s="54"/>
      <c r="J2" s="2" t="s">
        <v>11</v>
      </c>
      <c r="K2" s="3" t="s">
        <v>12</v>
      </c>
      <c r="L2" s="2" t="s">
        <v>13</v>
      </c>
      <c r="M2" s="22" t="s">
        <v>14</v>
      </c>
      <c r="N2" s="22" t="s">
        <v>15</v>
      </c>
      <c r="O2" s="4" t="s">
        <v>16</v>
      </c>
      <c r="P2" s="5" t="s">
        <v>17</v>
      </c>
      <c r="Q2" s="2" t="s">
        <v>18</v>
      </c>
      <c r="R2" s="51"/>
      <c r="S2" s="51"/>
      <c r="T2" s="51"/>
      <c r="U2" s="51"/>
      <c r="V2" s="53"/>
    </row>
    <row r="3" spans="1:23" ht="51" customHeight="1" x14ac:dyDescent="0.3">
      <c r="A3" s="30">
        <v>1</v>
      </c>
      <c r="B3" s="29" t="s">
        <v>28</v>
      </c>
      <c r="C3" s="44" t="s">
        <v>19</v>
      </c>
      <c r="D3" s="30" t="s">
        <v>20</v>
      </c>
      <c r="E3" s="31">
        <v>160</v>
      </c>
      <c r="F3" s="32" t="s">
        <v>37</v>
      </c>
      <c r="G3" s="45" t="s">
        <v>38</v>
      </c>
      <c r="H3" s="33">
        <v>123.98</v>
      </c>
      <c r="I3" s="33">
        <v>2</v>
      </c>
      <c r="J3" s="34">
        <v>30</v>
      </c>
      <c r="K3" s="35">
        <v>192</v>
      </c>
      <c r="L3" s="34">
        <v>2.5</v>
      </c>
      <c r="M3" s="28">
        <v>100154</v>
      </c>
      <c r="N3" s="36" t="s">
        <v>27</v>
      </c>
      <c r="O3" s="37">
        <v>35</v>
      </c>
      <c r="P3" s="38">
        <v>2.69</v>
      </c>
      <c r="Q3" s="39">
        <v>94.05</v>
      </c>
      <c r="R3" s="40">
        <f t="shared" ref="R3:R4" si="0">S3*E3</f>
        <v>4788.8000000000011</v>
      </c>
      <c r="S3" s="40">
        <f t="shared" ref="S3:S4" si="1">H3-Q3</f>
        <v>29.930000000000007</v>
      </c>
      <c r="T3" s="41">
        <f t="shared" ref="T3:T4" si="2">IF(K3&gt;0,S3/K3,"")</f>
        <v>0.15588541666666669</v>
      </c>
      <c r="U3" s="40"/>
      <c r="V3" s="41">
        <f t="shared" ref="V3:V4" si="3">(U3+S3)/K3</f>
        <v>0.15588541666666669</v>
      </c>
      <c r="W3" s="26"/>
    </row>
    <row r="4" spans="1:23" ht="51" customHeight="1" x14ac:dyDescent="0.3">
      <c r="A4" s="10">
        <v>2</v>
      </c>
      <c r="B4" s="11" t="s">
        <v>29</v>
      </c>
      <c r="C4" s="46" t="s">
        <v>21</v>
      </c>
      <c r="D4" s="14" t="s">
        <v>22</v>
      </c>
      <c r="E4" s="7">
        <v>60</v>
      </c>
      <c r="F4" s="15" t="s">
        <v>40</v>
      </c>
      <c r="G4" s="47" t="s">
        <v>41</v>
      </c>
      <c r="H4" s="16">
        <v>115.52</v>
      </c>
      <c r="I4" s="16">
        <v>2</v>
      </c>
      <c r="J4" s="17">
        <v>30</v>
      </c>
      <c r="K4" s="18">
        <v>178</v>
      </c>
      <c r="L4" s="17">
        <v>2.7</v>
      </c>
      <c r="M4" s="6">
        <v>100154</v>
      </c>
      <c r="N4" s="23" t="s">
        <v>27</v>
      </c>
      <c r="O4" s="19">
        <v>30.15</v>
      </c>
      <c r="P4" s="20">
        <v>2.6869999999999998</v>
      </c>
      <c r="Q4" s="21">
        <v>81.02</v>
      </c>
      <c r="R4" s="8">
        <f t="shared" si="0"/>
        <v>2070</v>
      </c>
      <c r="S4" s="8">
        <f t="shared" si="1"/>
        <v>34.5</v>
      </c>
      <c r="T4" s="9">
        <f t="shared" si="2"/>
        <v>0.19382022471910113</v>
      </c>
      <c r="U4" s="8"/>
      <c r="V4" s="9">
        <f t="shared" si="3"/>
        <v>0.19382022471910113</v>
      </c>
      <c r="W4" s="26"/>
    </row>
    <row r="5" spans="1:23" ht="51" customHeight="1" x14ac:dyDescent="0.3">
      <c r="A5" s="83">
        <v>3</v>
      </c>
      <c r="B5" s="84" t="s">
        <v>34</v>
      </c>
      <c r="C5" s="85" t="s">
        <v>50</v>
      </c>
      <c r="D5" s="71" t="s">
        <v>23</v>
      </c>
      <c r="E5" s="72">
        <v>580</v>
      </c>
      <c r="F5" s="73" t="s">
        <v>44</v>
      </c>
      <c r="G5" s="45">
        <v>10000013860</v>
      </c>
      <c r="H5" s="74">
        <v>92.14</v>
      </c>
      <c r="I5" s="74" t="s">
        <v>45</v>
      </c>
      <c r="J5" s="75" t="s">
        <v>46</v>
      </c>
      <c r="K5" s="76">
        <v>140</v>
      </c>
      <c r="L5" s="75" t="s">
        <v>47</v>
      </c>
      <c r="M5" s="70">
        <v>100154</v>
      </c>
      <c r="N5" s="77" t="s">
        <v>27</v>
      </c>
      <c r="O5" s="78">
        <v>25.84</v>
      </c>
      <c r="P5" s="79">
        <v>2.6869999999999998</v>
      </c>
      <c r="Q5" s="80">
        <v>69.430000000000007</v>
      </c>
      <c r="R5" s="81">
        <v>13171.799999999996</v>
      </c>
      <c r="S5" s="81">
        <v>22.709999999999994</v>
      </c>
      <c r="T5" s="82">
        <v>0.16221428571428567</v>
      </c>
      <c r="U5" s="40"/>
      <c r="V5" s="41">
        <f t="shared" ref="V5:V8" si="4">(U5+S5)/K5</f>
        <v>0.16221428571428567</v>
      </c>
      <c r="W5" s="26"/>
    </row>
    <row r="6" spans="1:23" ht="51" customHeight="1" x14ac:dyDescent="0.3">
      <c r="A6" s="56">
        <v>4</v>
      </c>
      <c r="B6" s="57" t="s">
        <v>30</v>
      </c>
      <c r="C6" s="86" t="s">
        <v>51</v>
      </c>
      <c r="D6" s="61" t="s">
        <v>23</v>
      </c>
      <c r="E6" s="58">
        <v>46</v>
      </c>
      <c r="F6" s="62" t="s">
        <v>44</v>
      </c>
      <c r="G6" s="47">
        <v>10000068050</v>
      </c>
      <c r="H6" s="63">
        <v>114.51</v>
      </c>
      <c r="I6" s="63" t="s">
        <v>45</v>
      </c>
      <c r="J6" s="64" t="s">
        <v>48</v>
      </c>
      <c r="K6" s="65">
        <v>170</v>
      </c>
      <c r="L6" s="64" t="s">
        <v>49</v>
      </c>
      <c r="M6" s="56">
        <v>100154</v>
      </c>
      <c r="N6" s="69" t="s">
        <v>27</v>
      </c>
      <c r="O6" s="66">
        <v>32</v>
      </c>
      <c r="P6" s="67">
        <v>2.6869999999999998</v>
      </c>
      <c r="Q6" s="68">
        <v>85.98</v>
      </c>
      <c r="R6" s="59">
        <v>1312.38</v>
      </c>
      <c r="S6" s="59">
        <v>28.53</v>
      </c>
      <c r="T6" s="60">
        <v>0.1678235294117647</v>
      </c>
      <c r="U6" s="8"/>
      <c r="V6" s="9">
        <f t="shared" si="4"/>
        <v>0.1678235294117647</v>
      </c>
      <c r="W6" s="26"/>
    </row>
    <row r="7" spans="1:23" ht="51" customHeight="1" x14ac:dyDescent="0.3">
      <c r="A7" s="28">
        <v>5</v>
      </c>
      <c r="B7" s="42" t="s">
        <v>31</v>
      </c>
      <c r="C7" s="44" t="s">
        <v>24</v>
      </c>
      <c r="D7" s="30" t="s">
        <v>22</v>
      </c>
      <c r="E7" s="31">
        <v>12</v>
      </c>
      <c r="F7" s="32" t="s">
        <v>42</v>
      </c>
      <c r="G7" s="45" t="s">
        <v>43</v>
      </c>
      <c r="H7" s="33">
        <v>151.99</v>
      </c>
      <c r="I7" s="33">
        <v>3</v>
      </c>
      <c r="J7" s="34">
        <v>30</v>
      </c>
      <c r="K7" s="35">
        <v>160</v>
      </c>
      <c r="L7" s="34">
        <v>3</v>
      </c>
      <c r="M7" s="28">
        <v>100154</v>
      </c>
      <c r="N7" s="36" t="s">
        <v>27</v>
      </c>
      <c r="O7" s="37">
        <v>44.62</v>
      </c>
      <c r="P7" s="38">
        <v>2.6869999999999998</v>
      </c>
      <c r="Q7" s="39">
        <v>119.89</v>
      </c>
      <c r="R7" s="40">
        <f t="shared" ref="R6:R8" si="5">S7*E7</f>
        <v>385.2000000000001</v>
      </c>
      <c r="S7" s="40">
        <f t="shared" ref="S6:S8" si="6">H7-Q7</f>
        <v>32.100000000000009</v>
      </c>
      <c r="T7" s="41">
        <f t="shared" ref="T6:T8" si="7">IF(K7&gt;0,S7/K7,"")</f>
        <v>0.20062500000000005</v>
      </c>
      <c r="U7" s="40"/>
      <c r="V7" s="41">
        <f t="shared" si="4"/>
        <v>0.20062500000000005</v>
      </c>
      <c r="W7" s="26"/>
    </row>
    <row r="8" spans="1:23" ht="51" customHeight="1" x14ac:dyDescent="0.3">
      <c r="A8" s="6">
        <v>6</v>
      </c>
      <c r="B8" s="24" t="s">
        <v>25</v>
      </c>
      <c r="C8" s="46" t="s">
        <v>26</v>
      </c>
      <c r="D8" s="14" t="s">
        <v>20</v>
      </c>
      <c r="E8" s="7">
        <v>110</v>
      </c>
      <c r="F8" s="15" t="s">
        <v>37</v>
      </c>
      <c r="G8" s="47" t="s">
        <v>39</v>
      </c>
      <c r="H8" s="16">
        <v>112.66</v>
      </c>
      <c r="I8" s="16">
        <v>2</v>
      </c>
      <c r="J8" s="17">
        <v>30</v>
      </c>
      <c r="K8" s="18">
        <v>177.12</v>
      </c>
      <c r="L8" s="17">
        <v>2.71</v>
      </c>
      <c r="M8" s="6">
        <v>100154</v>
      </c>
      <c r="N8" s="23" t="s">
        <v>27</v>
      </c>
      <c r="O8" s="19">
        <v>31.4</v>
      </c>
      <c r="P8" s="20">
        <v>2.69</v>
      </c>
      <c r="Q8" s="21">
        <v>85.32</v>
      </c>
      <c r="R8" s="8">
        <f t="shared" si="5"/>
        <v>3007.4000000000005</v>
      </c>
      <c r="S8" s="8">
        <f t="shared" si="6"/>
        <v>27.340000000000003</v>
      </c>
      <c r="T8" s="9">
        <f t="shared" si="7"/>
        <v>0.15435862691960253</v>
      </c>
      <c r="U8" s="8"/>
      <c r="V8" s="9">
        <f t="shared" si="4"/>
        <v>0.15435862691960253</v>
      </c>
      <c r="W8" s="26"/>
    </row>
  </sheetData>
  <mergeCells count="15">
    <mergeCell ref="U1:U2"/>
    <mergeCell ref="V1:V2"/>
    <mergeCell ref="G1:G2"/>
    <mergeCell ref="H1:H2"/>
    <mergeCell ref="I1:I2"/>
    <mergeCell ref="J1:Q1"/>
    <mergeCell ref="S1:S2"/>
    <mergeCell ref="T1:T2"/>
    <mergeCell ref="R1:R2"/>
    <mergeCell ref="F1:F2"/>
    <mergeCell ref="A1:A2"/>
    <mergeCell ref="B1:B2"/>
    <mergeCell ref="C1:C2"/>
    <mergeCell ref="D1:D2"/>
    <mergeCell ref="E1:E2"/>
  </mergeCells>
  <hyperlinks>
    <hyperlink ref="C3" r:id="rId1" xr:uid="{00000000-0004-0000-0000-000000000000}"/>
    <hyperlink ref="C8" r:id="rId2" xr:uid="{00000000-0004-0000-0000-000001000000}"/>
    <hyperlink ref="C4" r:id="rId3" xr:uid="{00000000-0004-0000-0000-000002000000}"/>
    <hyperlink ref="C7" r:id="rId4" xr:uid="{00000000-0004-0000-0000-000003000000}"/>
    <hyperlink ref="G3" r:id="rId5" xr:uid="{00000000-0004-0000-0000-000004000000}"/>
    <hyperlink ref="G8" r:id="rId6" xr:uid="{00000000-0004-0000-0000-000005000000}"/>
    <hyperlink ref="G4" r:id="rId7" xr:uid="{00000000-0004-0000-0000-000006000000}"/>
    <hyperlink ref="G7" r:id="rId8" xr:uid="{00000000-0004-0000-0000-000007000000}"/>
    <hyperlink ref="C5" r:id="rId9" xr:uid="{766E1527-22B8-4B47-BA80-A7C9AF120761}"/>
    <hyperlink ref="C6" r:id="rId10" xr:uid="{C291FD10-7397-4D1B-9742-228B5987D0E4}"/>
    <hyperlink ref="G5" r:id="rId11" display="https://www.dropbox.com/s/otp9jkrntdumzqw/10000013860.pdf?dl=0" xr:uid="{F1A16937-6881-41AB-9858-0BA4306ECD08}"/>
    <hyperlink ref="G6" r:id="rId12" display="https://www.dropbox.com/s/ijonvpm6jqe85ap/10000068050.pdf?dl=0" xr:uid="{3BE11746-FB07-4622-B38E-ACA45416C351}"/>
  </hyperlinks>
  <printOptions horizontalCentered="1"/>
  <pageMargins left="0.25" right="0.25" top="0.75" bottom="0.75" header="0.3" footer="0.3"/>
  <pageSetup paperSize="5" scale="48" fitToHeight="0" orientation="landscape" r:id="rId13"/>
  <headerFooter>
    <oddHeader>&amp;L&amp;18        MSBG FFS Summary 2021 - Western Zone</oddHeader>
    <oddFooter>&amp;L&amp;16Page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Item Summary</vt:lpstr>
      <vt:lpstr>'FFS Item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Goossens</cp:lastModifiedBy>
  <cp:lastPrinted>2020-11-16T17:59:24Z</cp:lastPrinted>
  <dcterms:created xsi:type="dcterms:W3CDTF">2019-01-22T01:32:05Z</dcterms:created>
  <dcterms:modified xsi:type="dcterms:W3CDTF">2021-01-12T14:49:41Z</dcterms:modified>
</cp:coreProperties>
</file>